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3" sheetId="2" r:id="rId2"/>
  </sheets>
  <definedNames>
    <definedName name="_xlnm.Print_Area" localSheetId="0">'Hoja1'!$A$1:$O$83</definedName>
  </definedNames>
  <calcPr fullCalcOnLoad="1"/>
</workbook>
</file>

<file path=xl/comments1.xml><?xml version="1.0" encoding="utf-8"?>
<comments xmlns="http://schemas.openxmlformats.org/spreadsheetml/2006/main">
  <authors>
    <author>Simon</author>
  </authors>
  <commentList>
    <comment ref="C1" authorId="0">
      <text>
        <r>
          <rPr>
            <b/>
            <sz val="8"/>
            <rFont val="Tahoma"/>
            <family val="0"/>
          </rPr>
          <t>Simon: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<sst xmlns="http://schemas.openxmlformats.org/spreadsheetml/2006/main" count="90" uniqueCount="80">
  <si>
    <t>GRUPO PROFESIONAL</t>
  </si>
  <si>
    <t>GRUPO 1</t>
  </si>
  <si>
    <t>A</t>
  </si>
  <si>
    <t>INGENIEROS Y LICENCIADOS</t>
  </si>
  <si>
    <t>GRUPO 2</t>
  </si>
  <si>
    <t>PERITO CON RESPONSABILIDAD</t>
  </si>
  <si>
    <t>B</t>
  </si>
  <si>
    <t>JEFE DE TALLER</t>
  </si>
  <si>
    <t>JEFE DE 1ª ADMINISTRATIVO</t>
  </si>
  <si>
    <t>GRUPO 3</t>
  </si>
  <si>
    <t>DELINEANTE PROYECTISTA</t>
  </si>
  <si>
    <t>JEFE DE 2ª</t>
  </si>
  <si>
    <t>GRADUADOS SOCIALES</t>
  </si>
  <si>
    <t>MAESTROS INDUSTRIALES</t>
  </si>
  <si>
    <t>MAESTRO DE TALLER</t>
  </si>
  <si>
    <t>CONTRAMAESTRE</t>
  </si>
  <si>
    <t>GRUPO 4</t>
  </si>
  <si>
    <t>ENCARGADO</t>
  </si>
  <si>
    <t>ANALISTA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</si>
  <si>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</si>
  <si>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</si>
  <si>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</si>
  <si>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</si>
  <si>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</si>
  <si>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</si>
  <si>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</si>
  <si>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</si>
  <si>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</si>
  <si>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</si>
  <si>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</si>
  <si>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</si>
  <si>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</si>
  <si>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</si>
  <si>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</si>
  <si>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</si>
  <si>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</si>
  <si>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</si>
  <si>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</si>
  <si>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</si>
  <si>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CHOFER DE MOTOCICLO</t>
  </si>
  <si>
    <t>AUXILIAR DE LABORATORIO</t>
  </si>
  <si>
    <t>AUXILIAR ADMINISTRATIVO</t>
  </si>
  <si>
    <t>GRUPO 7</t>
  </si>
  <si>
    <t>VIGILANTE</t>
  </si>
  <si>
    <t>PORTERO Y ORDENANZA</t>
  </si>
  <si>
    <t>AYUDANTES DE OFICIO MENORES DE 18 AÑOS</t>
  </si>
  <si>
    <t>DE 16 A 18 AÑOS</t>
  </si>
  <si>
    <t>PLUS POR TRABAJOS ESPECIALES</t>
  </si>
  <si>
    <t>UN SUPUESTO</t>
  </si>
  <si>
    <t>DOS O MAS SUPUESTOS</t>
  </si>
  <si>
    <t>DIETAS</t>
  </si>
  <si>
    <t>DIETA COMPLETA</t>
  </si>
  <si>
    <t>MEDIA DIETA</t>
  </si>
  <si>
    <t>AUXILIAR TÉCNICO DE OFICINA</t>
  </si>
  <si>
    <t>PESADOR DE BÁSCULA</t>
  </si>
  <si>
    <t>AUXILIAR DE ORGANIZACIÓN</t>
  </si>
  <si>
    <t>PEÓN</t>
  </si>
  <si>
    <t>TÉCNICO DE ORGANIZACIÓN  DE 2ª</t>
  </si>
  <si>
    <t>TÉCNICO DE ORGANIZACIÓN DE 1ª</t>
  </si>
  <si>
    <t>JEFE DE 2ª TÉCNICO LABORATORIO</t>
  </si>
  <si>
    <t>JEFE DE 2ª ORGANIZACIÓN</t>
  </si>
  <si>
    <t>INGENIEROS Y TÉCNICOS INDUSTRIALES</t>
  </si>
  <si>
    <t>JEFE DE 1ª TÉCNICO DE LABORATORIO</t>
  </si>
  <si>
    <t>JEFE DE 1ª ORGANIZACIÓN</t>
  </si>
  <si>
    <t>KILÓMETRO VEHÍCULO PROPIO</t>
  </si>
  <si>
    <t>SALARIO/MES 2011</t>
  </si>
  <si>
    <t>SALARIO/MES 2010</t>
  </si>
  <si>
    <t>incremento 2011</t>
  </si>
  <si>
    <t>SALARIO/MES 2013</t>
  </si>
  <si>
    <t>COMPENSACIÓN EVENTUALIDAD POR MES TRABAJADO 2011</t>
  </si>
  <si>
    <t>VALOR HORA EXTRAORDINARIA 2011</t>
  </si>
  <si>
    <t>VALOR HORA EXTRAORDINARIA 2013</t>
  </si>
  <si>
    <t>I.P.C. REAL 2010</t>
  </si>
  <si>
    <t>VALOR HORA EXTRAORDINARIA 2010</t>
  </si>
  <si>
    <t>SALARIO/MES 2014</t>
  </si>
  <si>
    <t>INCREMENTO 2014</t>
  </si>
  <si>
    <t>SALARIO/AÑO 2014</t>
  </si>
  <si>
    <t>COMPENSACIÓN EVENTUALIDAD POR MES TRABAJADO2014</t>
  </si>
  <si>
    <t>VALOR HORA EXTRAORDINARIA 2014</t>
  </si>
  <si>
    <t>TABLA SALARIAL DEL CONVENIO COLECTIVO DE TRABAJO PARA 
LAS EMPRESAS DEL METAL SIN CONVENIO PROPIO DE PONTEVEDRA - AÑO 2014.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</si>
</sst>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;[Red]\-#,##0.00\ [$€-1]"/>
    <numFmt numFmtId="173" formatCode="#,##0.00_ ;[Red]\-#,##0.00\ "/>
    <numFmt numFmtId="174" formatCode="[$-C0A]dddd\,\ dd&quot; de &quot;mmmm&quot; de &quot;yyyy"/>
    <numFmt numFmtId="175" formatCode="#,##0.000"/>
    <numFmt numFmtId="176" formatCode="#,##0.0000"/>
    <numFmt numFmtId="177" formatCode="0.0000%"/>
  </numFmts>
  <fonts count="3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b/>
      <i/>
      <u val="single"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31" fillId="0" borderId="0" xfId="0" applyFont="1" applyAlignment="1">
      <alignment horizontal="center"/>
    </xf>
    <xf numFmtId="9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/>
    </xf>
    <xf numFmtId="0" fontId="30" fillId="16" borderId="11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4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16" borderId="13" xfId="0" applyFont="1" applyFill="1" applyBorder="1" applyAlignment="1">
      <alignment vertical="center"/>
    </xf>
    <xf numFmtId="0" fontId="9" fillId="16" borderId="13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173" fontId="31" fillId="0" borderId="0" xfId="0" applyNumberFormat="1" applyFont="1" applyBorder="1" applyAlignment="1">
      <alignment horizontal="right"/>
    </xf>
    <xf numFmtId="0" fontId="31" fillId="0" borderId="19" xfId="0" applyFont="1" applyBorder="1" applyAlignment="1">
      <alignment horizontal="center"/>
    </xf>
    <xf numFmtId="4" fontId="31" fillId="0" borderId="20" xfId="0" applyNumberFormat="1" applyFont="1" applyBorder="1" applyAlignment="1">
      <alignment horizontal="center"/>
    </xf>
    <xf numFmtId="4" fontId="31" fillId="0" borderId="11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view="pageBreakPreview" zoomScale="75" zoomScaleSheetLayoutView="75" zoomScalePageLayoutView="0" workbookViewId="0" topLeftCell="C49">
      <selection activeCell="B1" sqref="B1:B16384"/>
    </sheetView>
  </sheetViews>
  <sheetFormatPr defaultColWidth="11.421875" defaultRowHeight="12.75"/>
  <cols>
    <col min="1" max="2" width="17.140625" style="0" hidden="1" customWidth="1"/>
    <col min="3" max="3" width="6.140625" style="0" customWidth="1"/>
    <col min="4" max="4" width="62.57421875" style="0" customWidth="1"/>
    <col min="5" max="5" width="24.57421875" style="1" hidden="1" customWidth="1"/>
    <col min="6" max="7" width="26.140625" style="1" hidden="1" customWidth="1"/>
    <col min="8" max="9" width="22.57421875" style="0" customWidth="1"/>
    <col min="10" max="10" width="26.28125" style="0" hidden="1" customWidth="1"/>
    <col min="11" max="11" width="26.140625" style="0" customWidth="1"/>
    <col min="12" max="13" width="25.57421875" style="0" hidden="1" customWidth="1"/>
    <col min="14" max="14" width="23.7109375" style="0" hidden="1" customWidth="1"/>
    <col min="15" max="15" width="23.7109375" style="0" customWidth="1"/>
  </cols>
  <sheetData>
    <row r="1" spans="3:16" ht="12.75" customHeight="1">
      <c r="C1" s="49" t="s">
        <v>79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  <c r="P1" s="48"/>
    </row>
    <row r="2" spans="3:16" ht="12.75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8"/>
      <c r="P2" s="48"/>
    </row>
    <row r="3" spans="3:16" ht="12.75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</row>
    <row r="4" spans="3:16" ht="12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</row>
    <row r="5" spans="3:16" ht="12.75" customHeight="1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</row>
    <row r="6" spans="3:16" ht="12.75" customHeigh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</row>
    <row r="7" spans="3:16" ht="12.75" customHeight="1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8"/>
      <c r="P7" s="48"/>
    </row>
    <row r="8" ht="24" thickBot="1">
      <c r="D8" s="5"/>
    </row>
    <row r="9" spans="2:15" ht="45" customHeight="1" thickBot="1">
      <c r="B9" t="s">
        <v>75</v>
      </c>
      <c r="C9" s="4"/>
      <c r="D9" s="38" t="s">
        <v>0</v>
      </c>
      <c r="E9" s="39" t="s">
        <v>66</v>
      </c>
      <c r="F9" s="39" t="s">
        <v>65</v>
      </c>
      <c r="G9" s="39" t="s">
        <v>68</v>
      </c>
      <c r="H9" s="40" t="s">
        <v>74</v>
      </c>
      <c r="I9" s="40" t="s">
        <v>76</v>
      </c>
      <c r="J9" s="40" t="s">
        <v>69</v>
      </c>
      <c r="K9" s="40" t="s">
        <v>77</v>
      </c>
      <c r="L9" s="40" t="s">
        <v>73</v>
      </c>
      <c r="M9" s="40" t="s">
        <v>70</v>
      </c>
      <c r="N9" s="40" t="s">
        <v>71</v>
      </c>
      <c r="O9" s="40" t="s">
        <v>78</v>
      </c>
    </row>
    <row r="10" spans="1:15" ht="12.75" customHeight="1">
      <c r="A10" s="2"/>
      <c r="B10" s="2"/>
      <c r="C10" s="6"/>
      <c r="D10" s="27"/>
      <c r="E10" s="31"/>
      <c r="F10" s="31"/>
      <c r="G10" s="31"/>
      <c r="H10" s="32"/>
      <c r="I10" s="32"/>
      <c r="J10" s="32"/>
      <c r="K10" s="32"/>
      <c r="L10" s="32"/>
      <c r="M10" s="35"/>
      <c r="N10" s="35"/>
      <c r="O10" s="69"/>
    </row>
    <row r="11" spans="1:15" ht="18" customHeight="1">
      <c r="A11" s="11" t="s">
        <v>72</v>
      </c>
      <c r="B11" s="11"/>
      <c r="C11" s="6"/>
      <c r="D11" s="28" t="s">
        <v>1</v>
      </c>
      <c r="E11" s="31"/>
      <c r="F11" s="31"/>
      <c r="G11" s="31"/>
      <c r="H11" s="32"/>
      <c r="I11" s="32"/>
      <c r="J11" s="32"/>
      <c r="K11" s="32"/>
      <c r="L11" s="32"/>
      <c r="M11" s="35"/>
      <c r="N11" s="35"/>
      <c r="O11" s="35"/>
    </row>
    <row r="12" spans="1:15" ht="18">
      <c r="A12" s="25">
        <v>1.03</v>
      </c>
      <c r="B12" s="25">
        <v>1.01</v>
      </c>
      <c r="C12" s="17" t="s">
        <v>2</v>
      </c>
      <c r="D12" s="27" t="s">
        <v>3</v>
      </c>
      <c r="E12" s="32">
        <v>2168.87253</v>
      </c>
      <c r="F12" s="32">
        <f>+E12*$A$15</f>
        <v>2261.049612525</v>
      </c>
      <c r="G12" s="32">
        <v>2283.66010865025</v>
      </c>
      <c r="H12" s="32">
        <f>+G12*$B$12</f>
        <v>2306.4967097367526</v>
      </c>
      <c r="I12" s="32">
        <f>H12*14</f>
        <v>32290.953936314538</v>
      </c>
      <c r="J12" s="32">
        <f>+(I12/360)*20/12</f>
        <v>149.49515711256728</v>
      </c>
      <c r="K12" s="32">
        <f>(I12/360)*20/12</f>
        <v>149.49515711256728</v>
      </c>
      <c r="L12" s="32">
        <v>28.888241249999997</v>
      </c>
      <c r="M12" s="36">
        <f>+L12*$A$15</f>
        <v>30.115991503124995</v>
      </c>
      <c r="N12" s="36">
        <v>30.417151418156244</v>
      </c>
      <c r="O12" s="36">
        <f>+N12*$B$12</f>
        <v>30.721322932337806</v>
      </c>
    </row>
    <row r="13" spans="1:15" ht="18">
      <c r="A13" s="3"/>
      <c r="B13" s="3"/>
      <c r="C13" s="16"/>
      <c r="D13" s="27"/>
      <c r="E13" s="32"/>
      <c r="F13" s="32"/>
      <c r="G13" s="32"/>
      <c r="H13" s="32"/>
      <c r="I13" s="32"/>
      <c r="J13" s="32"/>
      <c r="K13" s="32"/>
      <c r="L13" s="32"/>
      <c r="M13" s="36"/>
      <c r="N13" s="36"/>
      <c r="O13" s="36"/>
    </row>
    <row r="14" spans="1:15" ht="18">
      <c r="A14" s="26" t="s">
        <v>67</v>
      </c>
      <c r="B14" s="26"/>
      <c r="C14" s="18"/>
      <c r="D14" s="28" t="s">
        <v>4</v>
      </c>
      <c r="E14" s="32"/>
      <c r="F14" s="32"/>
      <c r="G14" s="32"/>
      <c r="H14" s="32"/>
      <c r="I14" s="32"/>
      <c r="J14" s="32"/>
      <c r="K14" s="32"/>
      <c r="L14" s="32"/>
      <c r="M14" s="36"/>
      <c r="N14" s="36"/>
      <c r="O14" s="36"/>
    </row>
    <row r="15" spans="1:15" ht="18">
      <c r="A15" s="21">
        <v>1.0425</v>
      </c>
      <c r="B15" s="21"/>
      <c r="C15" s="18" t="s">
        <v>2</v>
      </c>
      <c r="D15" s="27" t="s">
        <v>5</v>
      </c>
      <c r="E15" s="32">
        <v>1973.4810644999998</v>
      </c>
      <c r="F15" s="32">
        <f aca="true" t="shared" si="0" ref="F15:F71">+E15*$A$15</f>
        <v>2057.3540097412497</v>
      </c>
      <c r="G15" s="32">
        <v>2077.9275498386623</v>
      </c>
      <c r="H15" s="32">
        <f aca="true" t="shared" si="1" ref="H15:H71">+G15*$B$12</f>
        <v>2098.706825337049</v>
      </c>
      <c r="I15" s="32">
        <f aca="true" t="shared" si="2" ref="I15:I71">H15*14</f>
        <v>29381.895554718685</v>
      </c>
      <c r="J15" s="32">
        <f aca="true" t="shared" si="3" ref="J15:J71">+(I15/360)*20/12</f>
        <v>136.02729423480875</v>
      </c>
      <c r="K15" s="32">
        <f aca="true" t="shared" si="4" ref="K15:K71">(I15/360)*20/12</f>
        <v>136.02729423480875</v>
      </c>
      <c r="L15" s="32">
        <v>26.172431999999997</v>
      </c>
      <c r="M15" s="36">
        <f aca="true" t="shared" si="5" ref="M15:M20">+L15*$A$15</f>
        <v>27.284760359999996</v>
      </c>
      <c r="N15" s="36">
        <v>27.557607963599995</v>
      </c>
      <c r="O15" s="36">
        <f aca="true" t="shared" si="6" ref="O15:O71">+N15*$B$12</f>
        <v>27.833184043235995</v>
      </c>
    </row>
    <row r="16" spans="1:15" ht="18">
      <c r="A16" s="12"/>
      <c r="B16" s="12"/>
      <c r="C16" s="17"/>
      <c r="D16" s="27" t="s">
        <v>61</v>
      </c>
      <c r="E16" s="32">
        <v>1973.4810644999998</v>
      </c>
      <c r="F16" s="32">
        <f t="shared" si="0"/>
        <v>2057.3540097412497</v>
      </c>
      <c r="G16" s="32">
        <v>2077.9275498386623</v>
      </c>
      <c r="H16" s="32">
        <f t="shared" si="1"/>
        <v>2098.706825337049</v>
      </c>
      <c r="I16" s="32">
        <f t="shared" si="2"/>
        <v>29381.895554718685</v>
      </c>
      <c r="J16" s="32">
        <f t="shared" si="3"/>
        <v>136.02729423480875</v>
      </c>
      <c r="K16" s="32">
        <f t="shared" si="4"/>
        <v>136.02729423480875</v>
      </c>
      <c r="L16" s="32">
        <v>26.172431999999997</v>
      </c>
      <c r="M16" s="36">
        <f t="shared" si="5"/>
        <v>27.284760359999996</v>
      </c>
      <c r="N16" s="36">
        <v>27.557607963599995</v>
      </c>
      <c r="O16" s="36">
        <f t="shared" si="6"/>
        <v>27.833184043235995</v>
      </c>
    </row>
    <row r="17" spans="1:15" ht="15" customHeight="1">
      <c r="A17" s="13"/>
      <c r="B17" s="13"/>
      <c r="C17" s="16" t="s">
        <v>6</v>
      </c>
      <c r="D17" s="27" t="s">
        <v>62</v>
      </c>
      <c r="E17" s="32">
        <v>1691.6870189999997</v>
      </c>
      <c r="F17" s="32">
        <f t="shared" si="0"/>
        <v>1763.5837173074997</v>
      </c>
      <c r="G17" s="32">
        <v>1781.2195544805747</v>
      </c>
      <c r="H17" s="32">
        <f t="shared" si="1"/>
        <v>1799.0317500253805</v>
      </c>
      <c r="I17" s="32">
        <f t="shared" si="2"/>
        <v>25186.444500355326</v>
      </c>
      <c r="J17" s="32">
        <f t="shared" si="3"/>
        <v>116.60390972386723</v>
      </c>
      <c r="K17" s="32">
        <f t="shared" si="4"/>
        <v>116.60390972386723</v>
      </c>
      <c r="L17" s="32">
        <v>22.24027575</v>
      </c>
      <c r="M17" s="36">
        <f t="shared" si="5"/>
        <v>23.185487469374998</v>
      </c>
      <c r="N17" s="36">
        <v>23.417342344068746</v>
      </c>
      <c r="O17" s="36">
        <f t="shared" si="6"/>
        <v>23.651515767509434</v>
      </c>
    </row>
    <row r="18" spans="3:15" ht="18">
      <c r="C18" s="16"/>
      <c r="D18" s="27" t="s">
        <v>7</v>
      </c>
      <c r="E18" s="32">
        <v>1691.6870189999997</v>
      </c>
      <c r="F18" s="32">
        <f t="shared" si="0"/>
        <v>1763.5837173074997</v>
      </c>
      <c r="G18" s="32">
        <v>1781.2195544805747</v>
      </c>
      <c r="H18" s="32">
        <f t="shared" si="1"/>
        <v>1799.0317500253805</v>
      </c>
      <c r="I18" s="32">
        <f t="shared" si="2"/>
        <v>25186.444500355326</v>
      </c>
      <c r="J18" s="32">
        <f t="shared" si="3"/>
        <v>116.60390972386723</v>
      </c>
      <c r="K18" s="32">
        <f t="shared" si="4"/>
        <v>116.60390972386723</v>
      </c>
      <c r="L18" s="32">
        <v>22.24027575</v>
      </c>
      <c r="M18" s="36">
        <f t="shared" si="5"/>
        <v>23.185487469374998</v>
      </c>
      <c r="N18" s="36">
        <v>23.417342344068746</v>
      </c>
      <c r="O18" s="36">
        <f t="shared" si="6"/>
        <v>23.651515767509434</v>
      </c>
    </row>
    <row r="19" spans="3:15" ht="18">
      <c r="C19" s="16"/>
      <c r="D19" s="27" t="s">
        <v>63</v>
      </c>
      <c r="E19" s="32">
        <v>1691.6870189999997</v>
      </c>
      <c r="F19" s="32">
        <f t="shared" si="0"/>
        <v>1763.5837173074997</v>
      </c>
      <c r="G19" s="32">
        <v>1781.2195544805747</v>
      </c>
      <c r="H19" s="32">
        <f t="shared" si="1"/>
        <v>1799.0317500253805</v>
      </c>
      <c r="I19" s="32">
        <f t="shared" si="2"/>
        <v>25186.444500355326</v>
      </c>
      <c r="J19" s="32">
        <f t="shared" si="3"/>
        <v>116.60390972386723</v>
      </c>
      <c r="K19" s="32">
        <f t="shared" si="4"/>
        <v>116.60390972386723</v>
      </c>
      <c r="L19" s="32">
        <v>22.24027575</v>
      </c>
      <c r="M19" s="36">
        <f t="shared" si="5"/>
        <v>23.185487469374998</v>
      </c>
      <c r="N19" s="36">
        <v>23.417342344068746</v>
      </c>
      <c r="O19" s="36">
        <f t="shared" si="6"/>
        <v>23.651515767509434</v>
      </c>
    </row>
    <row r="20" spans="3:15" ht="18">
      <c r="C20" s="16"/>
      <c r="D20" s="27" t="s">
        <v>8</v>
      </c>
      <c r="E20" s="32">
        <v>1691.6870189999997</v>
      </c>
      <c r="F20" s="32">
        <f t="shared" si="0"/>
        <v>1763.5837173074997</v>
      </c>
      <c r="G20" s="32">
        <v>1781.2195544805747</v>
      </c>
      <c r="H20" s="32">
        <f t="shared" si="1"/>
        <v>1799.0317500253805</v>
      </c>
      <c r="I20" s="32">
        <f t="shared" si="2"/>
        <v>25186.444500355326</v>
      </c>
      <c r="J20" s="32">
        <f t="shared" si="3"/>
        <v>116.60390972386723</v>
      </c>
      <c r="K20" s="32">
        <f t="shared" si="4"/>
        <v>116.60390972386723</v>
      </c>
      <c r="L20" s="32">
        <v>22.24027575</v>
      </c>
      <c r="M20" s="36">
        <f t="shared" si="5"/>
        <v>23.185487469374998</v>
      </c>
      <c r="N20" s="36">
        <v>23.417342344068746</v>
      </c>
      <c r="O20" s="36">
        <f t="shared" si="6"/>
        <v>23.651515767509434</v>
      </c>
    </row>
    <row r="21" spans="3:15" ht="18">
      <c r="C21" s="16"/>
      <c r="D21" s="27"/>
      <c r="E21" s="32"/>
      <c r="F21" s="32"/>
      <c r="G21" s="32"/>
      <c r="H21" s="32"/>
      <c r="I21" s="32"/>
      <c r="J21" s="32"/>
      <c r="K21" s="32"/>
      <c r="L21" s="32"/>
      <c r="M21" s="36"/>
      <c r="N21" s="36"/>
      <c r="O21" s="36"/>
    </row>
    <row r="22" spans="3:15" ht="18">
      <c r="C22" s="16"/>
      <c r="D22" s="28" t="s">
        <v>9</v>
      </c>
      <c r="E22" s="32"/>
      <c r="F22" s="32"/>
      <c r="G22" s="32"/>
      <c r="H22" s="32"/>
      <c r="I22" s="32"/>
      <c r="J22" s="32"/>
      <c r="K22" s="32"/>
      <c r="L22" s="32"/>
      <c r="M22" s="36"/>
      <c r="N22" s="36"/>
      <c r="O22" s="36"/>
    </row>
    <row r="23" spans="3:15" ht="18">
      <c r="C23" s="16" t="s">
        <v>2</v>
      </c>
      <c r="D23" s="27" t="s">
        <v>10</v>
      </c>
      <c r="E23" s="32">
        <v>1540.07355975</v>
      </c>
      <c r="F23" s="32">
        <f t="shared" si="0"/>
        <v>1605.526686039375</v>
      </c>
      <c r="G23" s="32">
        <v>1621.5819528997686</v>
      </c>
      <c r="H23" s="32">
        <f t="shared" si="1"/>
        <v>1637.7977724287662</v>
      </c>
      <c r="I23" s="32">
        <f t="shared" si="2"/>
        <v>22929.168814002725</v>
      </c>
      <c r="J23" s="32">
        <f t="shared" si="3"/>
        <v>106.15355932408669</v>
      </c>
      <c r="K23" s="32">
        <f t="shared" si="4"/>
        <v>106.15355932408669</v>
      </c>
      <c r="L23" s="32">
        <v>20.122154249999998</v>
      </c>
      <c r="M23" s="36">
        <f aca="true" t="shared" si="7" ref="M23:M30">+L23*$A$15</f>
        <v>20.977345805624996</v>
      </c>
      <c r="N23" s="36">
        <v>21.187119263681247</v>
      </c>
      <c r="O23" s="36">
        <f t="shared" si="6"/>
        <v>21.39899045631806</v>
      </c>
    </row>
    <row r="24" spans="3:15" ht="18">
      <c r="C24" s="16"/>
      <c r="D24" s="27" t="s">
        <v>60</v>
      </c>
      <c r="E24" s="32">
        <v>1540.07355975</v>
      </c>
      <c r="F24" s="32">
        <f t="shared" si="0"/>
        <v>1605.526686039375</v>
      </c>
      <c r="G24" s="32">
        <v>1621.5819528997686</v>
      </c>
      <c r="H24" s="32">
        <f t="shared" si="1"/>
        <v>1637.7977724287662</v>
      </c>
      <c r="I24" s="32">
        <f t="shared" si="2"/>
        <v>22929.168814002725</v>
      </c>
      <c r="J24" s="32">
        <f t="shared" si="3"/>
        <v>106.15355932408669</v>
      </c>
      <c r="K24" s="32">
        <f t="shared" si="4"/>
        <v>106.15355932408669</v>
      </c>
      <c r="L24" s="32">
        <v>20.122154249999998</v>
      </c>
      <c r="M24" s="36">
        <f t="shared" si="7"/>
        <v>20.977345805624996</v>
      </c>
      <c r="N24" s="36">
        <v>21.187119263681247</v>
      </c>
      <c r="O24" s="36">
        <f t="shared" si="6"/>
        <v>21.39899045631806</v>
      </c>
    </row>
    <row r="25" spans="3:15" ht="18">
      <c r="C25" s="16"/>
      <c r="D25" s="27" t="s">
        <v>11</v>
      </c>
      <c r="E25" s="32">
        <v>1540.07355975</v>
      </c>
      <c r="F25" s="32">
        <f t="shared" si="0"/>
        <v>1605.526686039375</v>
      </c>
      <c r="G25" s="32">
        <v>1621.5819528997686</v>
      </c>
      <c r="H25" s="32">
        <f t="shared" si="1"/>
        <v>1637.7977724287662</v>
      </c>
      <c r="I25" s="32">
        <f t="shared" si="2"/>
        <v>22929.168814002725</v>
      </c>
      <c r="J25" s="32">
        <f t="shared" si="3"/>
        <v>106.15355932408669</v>
      </c>
      <c r="K25" s="32">
        <f t="shared" si="4"/>
        <v>106.15355932408669</v>
      </c>
      <c r="L25" s="32">
        <v>20.122154249999998</v>
      </c>
      <c r="M25" s="36">
        <f t="shared" si="7"/>
        <v>20.977345805624996</v>
      </c>
      <c r="N25" s="36">
        <v>21.187119263681247</v>
      </c>
      <c r="O25" s="36">
        <f t="shared" si="6"/>
        <v>21.39899045631806</v>
      </c>
    </row>
    <row r="26" spans="3:15" ht="18">
      <c r="C26" s="16"/>
      <c r="D26" s="27" t="s">
        <v>12</v>
      </c>
      <c r="E26" s="32">
        <v>1540.07355975</v>
      </c>
      <c r="F26" s="32">
        <f t="shared" si="0"/>
        <v>1605.526686039375</v>
      </c>
      <c r="G26" s="32">
        <v>1621.5819528997686</v>
      </c>
      <c r="H26" s="32">
        <f t="shared" si="1"/>
        <v>1637.7977724287662</v>
      </c>
      <c r="I26" s="32">
        <f t="shared" si="2"/>
        <v>22929.168814002725</v>
      </c>
      <c r="J26" s="32">
        <f t="shared" si="3"/>
        <v>106.15355932408669</v>
      </c>
      <c r="K26" s="32">
        <f t="shared" si="4"/>
        <v>106.15355932408669</v>
      </c>
      <c r="L26" s="32">
        <v>20.122154249999998</v>
      </c>
      <c r="M26" s="36">
        <f t="shared" si="7"/>
        <v>20.977345805624996</v>
      </c>
      <c r="N26" s="36">
        <v>21.187119263681247</v>
      </c>
      <c r="O26" s="36">
        <f t="shared" si="6"/>
        <v>21.39899045631806</v>
      </c>
    </row>
    <row r="27" spans="3:15" ht="18">
      <c r="C27" s="16" t="s">
        <v>6</v>
      </c>
      <c r="D27" s="29" t="s">
        <v>13</v>
      </c>
      <c r="E27" s="32">
        <v>1491.6713377499998</v>
      </c>
      <c r="F27" s="32">
        <f t="shared" si="0"/>
        <v>1555.0673696043748</v>
      </c>
      <c r="G27" s="32">
        <v>1570.6180433004185</v>
      </c>
      <c r="H27" s="32">
        <f t="shared" si="1"/>
        <v>1586.3242237334227</v>
      </c>
      <c r="I27" s="32">
        <f t="shared" si="2"/>
        <v>22208.539132267917</v>
      </c>
      <c r="J27" s="32">
        <f t="shared" si="3"/>
        <v>102.81731079753666</v>
      </c>
      <c r="K27" s="32">
        <f t="shared" si="4"/>
        <v>102.81731079753666</v>
      </c>
      <c r="L27" s="32">
        <v>19.440580499999996</v>
      </c>
      <c r="M27" s="36">
        <f t="shared" si="7"/>
        <v>20.266805171249995</v>
      </c>
      <c r="N27" s="36">
        <v>20.469473222962495</v>
      </c>
      <c r="O27" s="36">
        <f t="shared" si="6"/>
        <v>20.67416795519212</v>
      </c>
    </row>
    <row r="28" spans="3:15" ht="18">
      <c r="C28" s="16"/>
      <c r="D28" s="27" t="s">
        <v>14</v>
      </c>
      <c r="E28" s="32">
        <v>1491.6713377499998</v>
      </c>
      <c r="F28" s="32">
        <f t="shared" si="0"/>
        <v>1555.0673696043748</v>
      </c>
      <c r="G28" s="32">
        <v>1570.6180433004185</v>
      </c>
      <c r="H28" s="32">
        <f t="shared" si="1"/>
        <v>1586.3242237334227</v>
      </c>
      <c r="I28" s="32">
        <f t="shared" si="2"/>
        <v>22208.539132267917</v>
      </c>
      <c r="J28" s="32">
        <f t="shared" si="3"/>
        <v>102.81731079753666</v>
      </c>
      <c r="K28" s="32">
        <f t="shared" si="4"/>
        <v>102.81731079753666</v>
      </c>
      <c r="L28" s="32">
        <v>19.440580499999996</v>
      </c>
      <c r="M28" s="36">
        <f t="shared" si="7"/>
        <v>20.266805171249995</v>
      </c>
      <c r="N28" s="36">
        <v>20.469473222962495</v>
      </c>
      <c r="O28" s="36">
        <f t="shared" si="6"/>
        <v>20.67416795519212</v>
      </c>
    </row>
    <row r="29" spans="3:15" ht="18">
      <c r="C29" s="16"/>
      <c r="D29" s="27" t="s">
        <v>15</v>
      </c>
      <c r="E29" s="32">
        <v>1491.6713377499998</v>
      </c>
      <c r="F29" s="32">
        <f t="shared" si="0"/>
        <v>1555.0673696043748</v>
      </c>
      <c r="G29" s="32">
        <v>1570.6180433004185</v>
      </c>
      <c r="H29" s="32">
        <f t="shared" si="1"/>
        <v>1586.3242237334227</v>
      </c>
      <c r="I29" s="32">
        <f t="shared" si="2"/>
        <v>22208.539132267917</v>
      </c>
      <c r="J29" s="32">
        <f t="shared" si="3"/>
        <v>102.81731079753666</v>
      </c>
      <c r="K29" s="32">
        <f t="shared" si="4"/>
        <v>102.81731079753666</v>
      </c>
      <c r="L29" s="32">
        <v>19.440580499999996</v>
      </c>
      <c r="M29" s="36">
        <f t="shared" si="7"/>
        <v>20.266805171249995</v>
      </c>
      <c r="N29" s="36">
        <v>20.469473222962495</v>
      </c>
      <c r="O29" s="36">
        <f t="shared" si="6"/>
        <v>20.67416795519212</v>
      </c>
    </row>
    <row r="30" spans="3:15" ht="18">
      <c r="C30" s="16"/>
      <c r="D30" s="27" t="s">
        <v>59</v>
      </c>
      <c r="E30" s="32">
        <v>1491.6713377499998</v>
      </c>
      <c r="F30" s="32">
        <f t="shared" si="0"/>
        <v>1555.0673696043748</v>
      </c>
      <c r="G30" s="32">
        <v>1570.6180433004185</v>
      </c>
      <c r="H30" s="32">
        <f t="shared" si="1"/>
        <v>1586.3242237334227</v>
      </c>
      <c r="I30" s="32">
        <f t="shared" si="2"/>
        <v>22208.539132267917</v>
      </c>
      <c r="J30" s="32">
        <f t="shared" si="3"/>
        <v>102.81731079753666</v>
      </c>
      <c r="K30" s="32">
        <f t="shared" si="4"/>
        <v>102.81731079753666</v>
      </c>
      <c r="L30" s="32">
        <v>19.440580499999996</v>
      </c>
      <c r="M30" s="36">
        <f t="shared" si="7"/>
        <v>20.266805171249995</v>
      </c>
      <c r="N30" s="36">
        <v>20.469473222962495</v>
      </c>
      <c r="O30" s="36">
        <f t="shared" si="6"/>
        <v>20.67416795519212</v>
      </c>
    </row>
    <row r="31" spans="3:15" ht="18">
      <c r="C31" s="16"/>
      <c r="D31" s="27"/>
      <c r="E31" s="32"/>
      <c r="F31" s="32"/>
      <c r="G31" s="32"/>
      <c r="H31" s="32"/>
      <c r="I31" s="32"/>
      <c r="J31" s="32"/>
      <c r="K31" s="32"/>
      <c r="L31" s="32"/>
      <c r="M31" s="36"/>
      <c r="N31" s="36"/>
      <c r="O31" s="36"/>
    </row>
    <row r="32" spans="3:15" ht="18">
      <c r="C32" s="16"/>
      <c r="D32" s="28" t="s">
        <v>16</v>
      </c>
      <c r="E32" s="32"/>
      <c r="F32" s="32"/>
      <c r="G32" s="32"/>
      <c r="H32" s="32"/>
      <c r="I32" s="32"/>
      <c r="J32" s="32"/>
      <c r="K32" s="32"/>
      <c r="L32" s="32"/>
      <c r="M32" s="36"/>
      <c r="N32" s="36"/>
      <c r="O32" s="36"/>
    </row>
    <row r="33" spans="3:15" ht="18">
      <c r="C33" s="16" t="s">
        <v>2</v>
      </c>
      <c r="D33" s="27" t="s">
        <v>17</v>
      </c>
      <c r="E33" s="32">
        <v>1356.3003052499998</v>
      </c>
      <c r="F33" s="32">
        <f t="shared" si="0"/>
        <v>1413.9430682231248</v>
      </c>
      <c r="G33" s="32">
        <v>1428.082498905356</v>
      </c>
      <c r="H33" s="32">
        <f t="shared" si="1"/>
        <v>1442.3633238944096</v>
      </c>
      <c r="I33" s="32">
        <f t="shared" si="2"/>
        <v>20193.086534521735</v>
      </c>
      <c r="J33" s="32">
        <f t="shared" si="3"/>
        <v>93.48651173389692</v>
      </c>
      <c r="K33" s="32">
        <f t="shared" si="4"/>
        <v>93.48651173389692</v>
      </c>
      <c r="L33" s="32">
        <v>17.54265975</v>
      </c>
      <c r="M33" s="36">
        <f aca="true" t="shared" si="8" ref="M33:M39">+L33*$A$15</f>
        <v>18.288222789375</v>
      </c>
      <c r="N33" s="36">
        <v>18.471105017268748</v>
      </c>
      <c r="O33" s="36">
        <f t="shared" si="6"/>
        <v>18.655816067441435</v>
      </c>
    </row>
    <row r="34" spans="3:15" ht="18">
      <c r="C34" s="16"/>
      <c r="D34" s="27" t="s">
        <v>18</v>
      </c>
      <c r="E34" s="32">
        <v>1356.3003052499998</v>
      </c>
      <c r="F34" s="32">
        <f t="shared" si="0"/>
        <v>1413.9430682231248</v>
      </c>
      <c r="G34" s="32">
        <v>1428.082498905356</v>
      </c>
      <c r="H34" s="32">
        <f t="shared" si="1"/>
        <v>1442.3633238944096</v>
      </c>
      <c r="I34" s="32">
        <f t="shared" si="2"/>
        <v>20193.086534521735</v>
      </c>
      <c r="J34" s="32">
        <f t="shared" si="3"/>
        <v>93.48651173389692</v>
      </c>
      <c r="K34" s="32">
        <f t="shared" si="4"/>
        <v>93.48651173389692</v>
      </c>
      <c r="L34" s="32">
        <v>17.54265975</v>
      </c>
      <c r="M34" s="36">
        <f t="shared" si="8"/>
        <v>18.288222789375</v>
      </c>
      <c r="N34" s="36">
        <v>18.471105017268748</v>
      </c>
      <c r="O34" s="36">
        <f t="shared" si="6"/>
        <v>18.655816067441435</v>
      </c>
    </row>
    <row r="35" spans="3:15" ht="18">
      <c r="C35" s="16"/>
      <c r="D35" s="27" t="s">
        <v>58</v>
      </c>
      <c r="E35" s="32">
        <v>1356.3003052499998</v>
      </c>
      <c r="F35" s="32">
        <f t="shared" si="0"/>
        <v>1413.9430682231248</v>
      </c>
      <c r="G35" s="32">
        <v>1428.082498905356</v>
      </c>
      <c r="H35" s="32">
        <f t="shared" si="1"/>
        <v>1442.3633238944096</v>
      </c>
      <c r="I35" s="32">
        <f t="shared" si="2"/>
        <v>20193.086534521735</v>
      </c>
      <c r="J35" s="32">
        <f t="shared" si="3"/>
        <v>93.48651173389692</v>
      </c>
      <c r="K35" s="32">
        <f t="shared" si="4"/>
        <v>93.48651173389692</v>
      </c>
      <c r="L35" s="32">
        <v>17.54265975</v>
      </c>
      <c r="M35" s="36">
        <f t="shared" si="8"/>
        <v>18.288222789375</v>
      </c>
      <c r="N35" s="36">
        <v>18.471105017268748</v>
      </c>
      <c r="O35" s="36">
        <f t="shared" si="6"/>
        <v>18.655816067441435</v>
      </c>
    </row>
    <row r="36" spans="3:15" ht="18">
      <c r="C36" s="16"/>
      <c r="D36" s="27" t="s">
        <v>19</v>
      </c>
      <c r="E36" s="32">
        <v>1356.3003052499998</v>
      </c>
      <c r="F36" s="32">
        <f t="shared" si="0"/>
        <v>1413.9430682231248</v>
      </c>
      <c r="G36" s="32">
        <v>1428.082498905356</v>
      </c>
      <c r="H36" s="32">
        <f t="shared" si="1"/>
        <v>1442.3633238944096</v>
      </c>
      <c r="I36" s="32">
        <f t="shared" si="2"/>
        <v>20193.086534521735</v>
      </c>
      <c r="J36" s="32">
        <f t="shared" si="3"/>
        <v>93.48651173389692</v>
      </c>
      <c r="K36" s="32">
        <f t="shared" si="4"/>
        <v>93.48651173389692</v>
      </c>
      <c r="L36" s="32">
        <v>17.54265975</v>
      </c>
      <c r="M36" s="36">
        <f t="shared" si="8"/>
        <v>18.288222789375</v>
      </c>
      <c r="N36" s="36">
        <v>18.471105017268748</v>
      </c>
      <c r="O36" s="36">
        <f t="shared" si="6"/>
        <v>18.655816067441435</v>
      </c>
    </row>
    <row r="37" spans="3:15" ht="18">
      <c r="C37" s="16"/>
      <c r="D37" s="27" t="s">
        <v>21</v>
      </c>
      <c r="E37" s="32">
        <v>1356.3003052499998</v>
      </c>
      <c r="F37" s="32">
        <f t="shared" si="0"/>
        <v>1413.9430682231248</v>
      </c>
      <c r="G37" s="32">
        <v>1428.082498905356</v>
      </c>
      <c r="H37" s="32">
        <f t="shared" si="1"/>
        <v>1442.3633238944096</v>
      </c>
      <c r="I37" s="32">
        <f t="shared" si="2"/>
        <v>20193.086534521735</v>
      </c>
      <c r="J37" s="32">
        <f t="shared" si="3"/>
        <v>93.48651173389692</v>
      </c>
      <c r="K37" s="32">
        <f t="shared" si="4"/>
        <v>93.48651173389692</v>
      </c>
      <c r="L37" s="32">
        <v>17.54265975</v>
      </c>
      <c r="M37" s="36">
        <f t="shared" si="8"/>
        <v>18.288222789375</v>
      </c>
      <c r="N37" s="36">
        <v>18.471105017268748</v>
      </c>
      <c r="O37" s="36">
        <f t="shared" si="6"/>
        <v>18.655816067441435</v>
      </c>
    </row>
    <row r="38" spans="3:15" ht="18">
      <c r="C38" s="16" t="s">
        <v>6</v>
      </c>
      <c r="D38" s="27" t="s">
        <v>20</v>
      </c>
      <c r="E38" s="32">
        <v>1335.9264929999997</v>
      </c>
      <c r="F38" s="32">
        <f t="shared" si="0"/>
        <v>1392.7033689524997</v>
      </c>
      <c r="G38" s="32">
        <v>1406.6304026420246</v>
      </c>
      <c r="H38" s="32">
        <f t="shared" si="1"/>
        <v>1420.696706668445</v>
      </c>
      <c r="I38" s="32">
        <f t="shared" si="2"/>
        <v>19889.75389335823</v>
      </c>
      <c r="J38" s="32">
        <f t="shared" si="3"/>
        <v>92.08219395073253</v>
      </c>
      <c r="K38" s="32">
        <f t="shared" si="4"/>
        <v>92.08219395073253</v>
      </c>
      <c r="L38" s="32">
        <v>17.270030249999998</v>
      </c>
      <c r="M38" s="36">
        <f t="shared" si="8"/>
        <v>18.004006535625</v>
      </c>
      <c r="N38" s="36">
        <v>18.184046600981247</v>
      </c>
      <c r="O38" s="36">
        <f t="shared" si="6"/>
        <v>18.36588706699106</v>
      </c>
    </row>
    <row r="39" spans="3:15" ht="18">
      <c r="C39" s="16"/>
      <c r="D39" s="27" t="s">
        <v>22</v>
      </c>
      <c r="E39" s="32">
        <v>1335.9264929999997</v>
      </c>
      <c r="F39" s="32">
        <f t="shared" si="0"/>
        <v>1392.7033689524997</v>
      </c>
      <c r="G39" s="32">
        <v>1406.6304026420246</v>
      </c>
      <c r="H39" s="32">
        <f t="shared" si="1"/>
        <v>1420.696706668445</v>
      </c>
      <c r="I39" s="32">
        <f t="shared" si="2"/>
        <v>19889.75389335823</v>
      </c>
      <c r="J39" s="32">
        <f t="shared" si="3"/>
        <v>92.08219395073253</v>
      </c>
      <c r="K39" s="32">
        <f t="shared" si="4"/>
        <v>92.08219395073253</v>
      </c>
      <c r="L39" s="32">
        <v>17.270030249999998</v>
      </c>
      <c r="M39" s="36">
        <f t="shared" si="8"/>
        <v>18.004006535625</v>
      </c>
      <c r="N39" s="36">
        <v>18.184046600981247</v>
      </c>
      <c r="O39" s="36">
        <f t="shared" si="6"/>
        <v>18.36588706699106</v>
      </c>
    </row>
    <row r="40" spans="3:15" ht="18">
      <c r="C40" s="16"/>
      <c r="D40" s="27"/>
      <c r="E40" s="32"/>
      <c r="F40" s="32"/>
      <c r="G40" s="32"/>
      <c r="H40" s="32"/>
      <c r="I40" s="32"/>
      <c r="J40" s="32"/>
      <c r="K40" s="32"/>
      <c r="L40" s="32"/>
      <c r="M40" s="36"/>
      <c r="N40" s="36"/>
      <c r="O40" s="36"/>
    </row>
    <row r="41" spans="3:15" ht="18">
      <c r="C41" s="16"/>
      <c r="D41" s="28" t="s">
        <v>23</v>
      </c>
      <c r="E41" s="32"/>
      <c r="F41" s="32"/>
      <c r="G41" s="32"/>
      <c r="H41" s="32"/>
      <c r="I41" s="32"/>
      <c r="J41" s="32"/>
      <c r="K41" s="32"/>
      <c r="L41" s="32"/>
      <c r="M41" s="36"/>
      <c r="N41" s="36"/>
      <c r="O41" s="36"/>
    </row>
    <row r="42" spans="3:15" ht="18">
      <c r="C42" s="16" t="s">
        <v>2</v>
      </c>
      <c r="D42" s="27" t="s">
        <v>24</v>
      </c>
      <c r="E42" s="32">
        <v>1263.5119034999998</v>
      </c>
      <c r="F42" s="32">
        <f t="shared" si="0"/>
        <v>1317.2111593987497</v>
      </c>
      <c r="G42" s="32">
        <v>1330.3832709927372</v>
      </c>
      <c r="H42" s="32">
        <f t="shared" si="1"/>
        <v>1343.6871037026644</v>
      </c>
      <c r="I42" s="32">
        <f t="shared" si="2"/>
        <v>18811.6194518373</v>
      </c>
      <c r="J42" s="32">
        <f t="shared" si="3"/>
        <v>87.09083079554307</v>
      </c>
      <c r="K42" s="32">
        <f t="shared" si="4"/>
        <v>87.09083079554307</v>
      </c>
      <c r="L42" s="32">
        <v>16.252912499999997</v>
      </c>
      <c r="M42" s="36">
        <f aca="true" t="shared" si="9" ref="M42:M49">+L42*$A$15</f>
        <v>16.943661281249998</v>
      </c>
      <c r="N42" s="36">
        <v>17.1130978940625</v>
      </c>
      <c r="O42" s="36">
        <f t="shared" si="6"/>
        <v>17.284228873003123</v>
      </c>
    </row>
    <row r="43" spans="3:15" ht="18">
      <c r="C43" s="16"/>
      <c r="D43" s="27" t="s">
        <v>25</v>
      </c>
      <c r="E43" s="32">
        <v>1263.5119034999998</v>
      </c>
      <c r="F43" s="32">
        <f t="shared" si="0"/>
        <v>1317.2111593987497</v>
      </c>
      <c r="G43" s="32">
        <v>1330.3832709927372</v>
      </c>
      <c r="H43" s="32">
        <f t="shared" si="1"/>
        <v>1343.6871037026644</v>
      </c>
      <c r="I43" s="32">
        <f t="shared" si="2"/>
        <v>18811.6194518373</v>
      </c>
      <c r="J43" s="32">
        <f t="shared" si="3"/>
        <v>87.09083079554307</v>
      </c>
      <c r="K43" s="32">
        <f t="shared" si="4"/>
        <v>87.09083079554307</v>
      </c>
      <c r="L43" s="32">
        <v>16.252912499999997</v>
      </c>
      <c r="M43" s="36">
        <f t="shared" si="9"/>
        <v>16.943661281249998</v>
      </c>
      <c r="N43" s="36">
        <v>17.1130978940625</v>
      </c>
      <c r="O43" s="36">
        <f t="shared" si="6"/>
        <v>17.284228873003123</v>
      </c>
    </row>
    <row r="44" spans="3:15" ht="18">
      <c r="C44" s="16"/>
      <c r="D44" s="27" t="s">
        <v>57</v>
      </c>
      <c r="E44" s="32">
        <v>1263.5119034999998</v>
      </c>
      <c r="F44" s="32">
        <f t="shared" si="0"/>
        <v>1317.2111593987497</v>
      </c>
      <c r="G44" s="32">
        <v>1330.3832709927372</v>
      </c>
      <c r="H44" s="32">
        <f t="shared" si="1"/>
        <v>1343.6871037026644</v>
      </c>
      <c r="I44" s="32">
        <f t="shared" si="2"/>
        <v>18811.6194518373</v>
      </c>
      <c r="J44" s="32">
        <f t="shared" si="3"/>
        <v>87.09083079554307</v>
      </c>
      <c r="K44" s="32">
        <f t="shared" si="4"/>
        <v>87.09083079554307</v>
      </c>
      <c r="L44" s="32">
        <v>16.252912499999997</v>
      </c>
      <c r="M44" s="36">
        <f t="shared" si="9"/>
        <v>16.943661281249998</v>
      </c>
      <c r="N44" s="36">
        <v>17.1130978940625</v>
      </c>
      <c r="O44" s="36">
        <f t="shared" si="6"/>
        <v>17.284228873003123</v>
      </c>
    </row>
    <row r="45" spans="3:15" ht="18">
      <c r="C45" s="16"/>
      <c r="D45" s="27" t="s">
        <v>26</v>
      </c>
      <c r="E45" s="32">
        <v>1263.5119034999998</v>
      </c>
      <c r="F45" s="32">
        <f t="shared" si="0"/>
        <v>1317.2111593987497</v>
      </c>
      <c r="G45" s="32">
        <v>1330.3832709927372</v>
      </c>
      <c r="H45" s="32">
        <f t="shared" si="1"/>
        <v>1343.6871037026644</v>
      </c>
      <c r="I45" s="32">
        <f t="shared" si="2"/>
        <v>18811.6194518373</v>
      </c>
      <c r="J45" s="32">
        <f t="shared" si="3"/>
        <v>87.09083079554307</v>
      </c>
      <c r="K45" s="32">
        <f t="shared" si="4"/>
        <v>87.09083079554307</v>
      </c>
      <c r="L45" s="32">
        <v>16.252912499999997</v>
      </c>
      <c r="M45" s="36">
        <f t="shared" si="9"/>
        <v>16.943661281249998</v>
      </c>
      <c r="N45" s="36">
        <v>17.1130978940625</v>
      </c>
      <c r="O45" s="36">
        <f t="shared" si="6"/>
        <v>17.284228873003123</v>
      </c>
    </row>
    <row r="46" spans="3:15" ht="18">
      <c r="C46" s="15"/>
      <c r="D46" s="27" t="s">
        <v>27</v>
      </c>
      <c r="E46" s="32">
        <v>1263.5119034999998</v>
      </c>
      <c r="F46" s="32">
        <f t="shared" si="0"/>
        <v>1317.2111593987497</v>
      </c>
      <c r="G46" s="32">
        <v>1330.3832709927372</v>
      </c>
      <c r="H46" s="32">
        <f t="shared" si="1"/>
        <v>1343.6871037026644</v>
      </c>
      <c r="I46" s="32">
        <f t="shared" si="2"/>
        <v>18811.6194518373</v>
      </c>
      <c r="J46" s="32">
        <f t="shared" si="3"/>
        <v>87.09083079554307</v>
      </c>
      <c r="K46" s="32">
        <f t="shared" si="4"/>
        <v>87.09083079554307</v>
      </c>
      <c r="L46" s="32">
        <v>16.252912499999997</v>
      </c>
      <c r="M46" s="36">
        <f t="shared" si="9"/>
        <v>16.943661281249998</v>
      </c>
      <c r="N46" s="36">
        <v>17.1130978940625</v>
      </c>
      <c r="O46" s="36">
        <f t="shared" si="6"/>
        <v>17.284228873003123</v>
      </c>
    </row>
    <row r="47" spans="3:15" ht="18">
      <c r="C47" s="16" t="s">
        <v>6</v>
      </c>
      <c r="D47" s="27" t="s">
        <v>28</v>
      </c>
      <c r="E47" s="32">
        <v>1201.3523774999999</v>
      </c>
      <c r="F47" s="32">
        <f t="shared" si="0"/>
        <v>1252.40985354375</v>
      </c>
      <c r="G47" s="32">
        <v>1264.9339520791875</v>
      </c>
      <c r="H47" s="32">
        <f t="shared" si="1"/>
        <v>1277.5832915999795</v>
      </c>
      <c r="I47" s="32">
        <f t="shared" si="2"/>
        <v>17886.16608239971</v>
      </c>
      <c r="J47" s="32">
        <f t="shared" si="3"/>
        <v>82.80632445555422</v>
      </c>
      <c r="K47" s="32">
        <f t="shared" si="4"/>
        <v>82.80632445555422</v>
      </c>
      <c r="L47" s="32">
        <v>15.382595249999998</v>
      </c>
      <c r="M47" s="36">
        <f t="shared" si="9"/>
        <v>16.036355548124998</v>
      </c>
      <c r="N47" s="36">
        <v>16.19671910360625</v>
      </c>
      <c r="O47" s="36">
        <f t="shared" si="6"/>
        <v>16.35868629464231</v>
      </c>
    </row>
    <row r="48" spans="3:15" ht="18">
      <c r="C48" s="16"/>
      <c r="D48" s="27" t="s">
        <v>29</v>
      </c>
      <c r="E48" s="32">
        <v>1201.3523774999999</v>
      </c>
      <c r="F48" s="32">
        <f t="shared" si="0"/>
        <v>1252.40985354375</v>
      </c>
      <c r="G48" s="32">
        <v>1264.9339520791875</v>
      </c>
      <c r="H48" s="32">
        <f t="shared" si="1"/>
        <v>1277.5832915999795</v>
      </c>
      <c r="I48" s="32">
        <f t="shared" si="2"/>
        <v>17886.16608239971</v>
      </c>
      <c r="J48" s="32">
        <f t="shared" si="3"/>
        <v>82.80632445555422</v>
      </c>
      <c r="K48" s="32">
        <f t="shared" si="4"/>
        <v>82.80632445555422</v>
      </c>
      <c r="L48" s="32">
        <v>15.382595249999998</v>
      </c>
      <c r="M48" s="36">
        <f t="shared" si="9"/>
        <v>16.036355548124998</v>
      </c>
      <c r="N48" s="36">
        <v>16.19671910360625</v>
      </c>
      <c r="O48" s="36">
        <f t="shared" si="6"/>
        <v>16.35868629464231</v>
      </c>
    </row>
    <row r="49" spans="3:15" ht="18">
      <c r="C49" s="16"/>
      <c r="D49" s="27" t="s">
        <v>30</v>
      </c>
      <c r="E49" s="32">
        <v>1201.3523774999999</v>
      </c>
      <c r="F49" s="32">
        <f t="shared" si="0"/>
        <v>1252.40985354375</v>
      </c>
      <c r="G49" s="32">
        <v>1264.9339520791875</v>
      </c>
      <c r="H49" s="32">
        <f t="shared" si="1"/>
        <v>1277.5832915999795</v>
      </c>
      <c r="I49" s="32">
        <f t="shared" si="2"/>
        <v>17886.16608239971</v>
      </c>
      <c r="J49" s="32">
        <f t="shared" si="3"/>
        <v>82.80632445555422</v>
      </c>
      <c r="K49" s="32">
        <f t="shared" si="4"/>
        <v>82.80632445555422</v>
      </c>
      <c r="L49" s="32">
        <v>15.382595249999998</v>
      </c>
      <c r="M49" s="36">
        <f t="shared" si="9"/>
        <v>16.036355548124998</v>
      </c>
      <c r="N49" s="36">
        <v>16.19671910360625</v>
      </c>
      <c r="O49" s="36">
        <f t="shared" si="6"/>
        <v>16.35868629464231</v>
      </c>
    </row>
    <row r="50" spans="3:15" ht="18">
      <c r="C50" s="16"/>
      <c r="D50" s="27"/>
      <c r="E50" s="32"/>
      <c r="F50" s="32"/>
      <c r="G50" s="32"/>
      <c r="H50" s="32"/>
      <c r="I50" s="32"/>
      <c r="J50" s="32"/>
      <c r="K50" s="32"/>
      <c r="L50" s="32"/>
      <c r="M50" s="36"/>
      <c r="N50" s="36"/>
      <c r="O50" s="36"/>
    </row>
    <row r="51" spans="3:15" ht="18">
      <c r="C51" s="16"/>
      <c r="D51" s="28" t="s">
        <v>31</v>
      </c>
      <c r="E51" s="32"/>
      <c r="F51" s="32"/>
      <c r="G51" s="32"/>
      <c r="H51" s="32"/>
      <c r="I51" s="32"/>
      <c r="J51" s="32"/>
      <c r="K51" s="32"/>
      <c r="L51" s="32"/>
      <c r="M51" s="36"/>
      <c r="N51" s="36"/>
      <c r="O51" s="36"/>
    </row>
    <row r="52" spans="3:15" ht="18">
      <c r="C52" s="16" t="s">
        <v>2</v>
      </c>
      <c r="D52" s="27" t="s">
        <v>32</v>
      </c>
      <c r="E52" s="32">
        <v>1169.6958982499998</v>
      </c>
      <c r="F52" s="32">
        <f t="shared" si="0"/>
        <v>1219.4079739256247</v>
      </c>
      <c r="G52" s="32">
        <v>1231.602053664881</v>
      </c>
      <c r="H52" s="32">
        <f t="shared" si="1"/>
        <v>1243.9180742015299</v>
      </c>
      <c r="I52" s="32">
        <f t="shared" si="2"/>
        <v>17414.853038821417</v>
      </c>
      <c r="J52" s="32">
        <f t="shared" si="3"/>
        <v>80.62431962417322</v>
      </c>
      <c r="K52" s="32">
        <f t="shared" si="4"/>
        <v>80.62431962417322</v>
      </c>
      <c r="L52" s="32">
        <v>14.942193749999998</v>
      </c>
      <c r="M52" s="36">
        <f aca="true" t="shared" si="10" ref="M52:M63">+L52*$A$15</f>
        <v>15.577236984374997</v>
      </c>
      <c r="N52" s="36">
        <v>15.733009354218748</v>
      </c>
      <c r="O52" s="36">
        <f t="shared" si="6"/>
        <v>15.890339447760935</v>
      </c>
    </row>
    <row r="53" spans="3:15" ht="18">
      <c r="C53" s="16"/>
      <c r="D53" s="27" t="s">
        <v>33</v>
      </c>
      <c r="E53" s="32">
        <v>1169.6958982499998</v>
      </c>
      <c r="F53" s="32">
        <f t="shared" si="0"/>
        <v>1219.4079739256247</v>
      </c>
      <c r="G53" s="32">
        <v>1231.602053664881</v>
      </c>
      <c r="H53" s="32">
        <f t="shared" si="1"/>
        <v>1243.9180742015299</v>
      </c>
      <c r="I53" s="32">
        <f t="shared" si="2"/>
        <v>17414.853038821417</v>
      </c>
      <c r="J53" s="32">
        <f t="shared" si="3"/>
        <v>80.62431962417322</v>
      </c>
      <c r="K53" s="32">
        <f t="shared" si="4"/>
        <v>80.62431962417322</v>
      </c>
      <c r="L53" s="32">
        <v>14.942193749999998</v>
      </c>
      <c r="M53" s="36">
        <f t="shared" si="10"/>
        <v>15.577236984374997</v>
      </c>
      <c r="N53" s="36">
        <v>15.733009354218748</v>
      </c>
      <c r="O53" s="36">
        <f t="shared" si="6"/>
        <v>15.890339447760935</v>
      </c>
    </row>
    <row r="54" spans="3:15" ht="18">
      <c r="C54" s="16"/>
      <c r="D54" s="27" t="s">
        <v>34</v>
      </c>
      <c r="E54" s="32">
        <v>1169.6958982499998</v>
      </c>
      <c r="F54" s="32">
        <f t="shared" si="0"/>
        <v>1219.4079739256247</v>
      </c>
      <c r="G54" s="32">
        <v>1231.602053664881</v>
      </c>
      <c r="H54" s="32">
        <f t="shared" si="1"/>
        <v>1243.9180742015299</v>
      </c>
      <c r="I54" s="32">
        <f t="shared" si="2"/>
        <v>17414.853038821417</v>
      </c>
      <c r="J54" s="32">
        <f t="shared" si="3"/>
        <v>80.62431962417322</v>
      </c>
      <c r="K54" s="32">
        <f t="shared" si="4"/>
        <v>80.62431962417322</v>
      </c>
      <c r="L54" s="32">
        <v>14.942193749999998</v>
      </c>
      <c r="M54" s="36">
        <f t="shared" si="10"/>
        <v>15.577236984374997</v>
      </c>
      <c r="N54" s="36">
        <v>15.733009354218748</v>
      </c>
      <c r="O54" s="36">
        <f t="shared" si="6"/>
        <v>15.890339447760935</v>
      </c>
    </row>
    <row r="55" spans="3:15" ht="18">
      <c r="C55" s="16" t="s">
        <v>6</v>
      </c>
      <c r="D55" s="27" t="s">
        <v>35</v>
      </c>
      <c r="E55" s="32">
        <v>1140.555999</v>
      </c>
      <c r="F55" s="32">
        <f t="shared" si="0"/>
        <v>1189.0296289574999</v>
      </c>
      <c r="G55" s="32">
        <v>1200.9199252470748</v>
      </c>
      <c r="H55" s="32">
        <f t="shared" si="1"/>
        <v>1212.9291244995457</v>
      </c>
      <c r="I55" s="32">
        <f t="shared" si="2"/>
        <v>16981.00774299364</v>
      </c>
      <c r="J55" s="32">
        <f t="shared" si="3"/>
        <v>78.61577658793351</v>
      </c>
      <c r="K55" s="32">
        <f t="shared" si="4"/>
        <v>78.61577658793351</v>
      </c>
      <c r="L55" s="32">
        <v>14.533249499999998</v>
      </c>
      <c r="M55" s="36">
        <f t="shared" si="10"/>
        <v>15.150912603749997</v>
      </c>
      <c r="N55" s="36">
        <v>15.302421729787497</v>
      </c>
      <c r="O55" s="36">
        <f t="shared" si="6"/>
        <v>15.455445947085373</v>
      </c>
    </row>
    <row r="56" spans="3:15" ht="18">
      <c r="C56" s="16"/>
      <c r="D56" s="27" t="s">
        <v>36</v>
      </c>
      <c r="E56" s="32">
        <v>1140.555999</v>
      </c>
      <c r="F56" s="32">
        <f t="shared" si="0"/>
        <v>1189.0296289574999</v>
      </c>
      <c r="G56" s="32">
        <v>1200.9199252470748</v>
      </c>
      <c r="H56" s="32">
        <f t="shared" si="1"/>
        <v>1212.9291244995457</v>
      </c>
      <c r="I56" s="32">
        <f t="shared" si="2"/>
        <v>16981.00774299364</v>
      </c>
      <c r="J56" s="32">
        <f t="shared" si="3"/>
        <v>78.61577658793351</v>
      </c>
      <c r="K56" s="32">
        <f t="shared" si="4"/>
        <v>78.61577658793351</v>
      </c>
      <c r="L56" s="32">
        <v>14.533249499999998</v>
      </c>
      <c r="M56" s="36">
        <f t="shared" si="10"/>
        <v>15.150912603749997</v>
      </c>
      <c r="N56" s="36">
        <v>15.302421729787497</v>
      </c>
      <c r="O56" s="36">
        <f t="shared" si="6"/>
        <v>15.455445947085373</v>
      </c>
    </row>
    <row r="57" spans="3:15" ht="18">
      <c r="C57" s="16"/>
      <c r="D57" s="27" t="s">
        <v>37</v>
      </c>
      <c r="E57" s="32">
        <v>1140.555999</v>
      </c>
      <c r="F57" s="32">
        <f t="shared" si="0"/>
        <v>1189.0296289574999</v>
      </c>
      <c r="G57" s="32">
        <v>1200.9199252470748</v>
      </c>
      <c r="H57" s="32">
        <f t="shared" si="1"/>
        <v>1212.9291244995457</v>
      </c>
      <c r="I57" s="32">
        <f t="shared" si="2"/>
        <v>16981.00774299364</v>
      </c>
      <c r="J57" s="32">
        <f t="shared" si="3"/>
        <v>78.61577658793351</v>
      </c>
      <c r="K57" s="32">
        <f t="shared" si="4"/>
        <v>78.61577658793351</v>
      </c>
      <c r="L57" s="32">
        <v>14.533249499999998</v>
      </c>
      <c r="M57" s="36">
        <f t="shared" si="10"/>
        <v>15.150912603749997</v>
      </c>
      <c r="N57" s="36">
        <v>15.302421729787497</v>
      </c>
      <c r="O57" s="36">
        <f t="shared" si="6"/>
        <v>15.455445947085373</v>
      </c>
    </row>
    <row r="58" spans="3:15" ht="18">
      <c r="C58" s="16" t="s">
        <v>38</v>
      </c>
      <c r="D58" s="27" t="s">
        <v>54</v>
      </c>
      <c r="E58" s="32">
        <v>1098.403284</v>
      </c>
      <c r="F58" s="32">
        <f t="shared" si="0"/>
        <v>1145.0854235699999</v>
      </c>
      <c r="G58" s="32">
        <v>1156.5362778057</v>
      </c>
      <c r="H58" s="32">
        <f t="shared" si="1"/>
        <v>1168.101640583757</v>
      </c>
      <c r="I58" s="32">
        <f t="shared" si="2"/>
        <v>16353.422968172597</v>
      </c>
      <c r="J58" s="32">
        <f t="shared" si="3"/>
        <v>75.71029151931758</v>
      </c>
      <c r="K58" s="32">
        <f t="shared" si="4"/>
        <v>75.71029151931758</v>
      </c>
      <c r="L58" s="32">
        <v>13.946047499999999</v>
      </c>
      <c r="M58" s="36">
        <f t="shared" si="10"/>
        <v>14.538754518749998</v>
      </c>
      <c r="N58" s="36">
        <v>14.684142063937498</v>
      </c>
      <c r="O58" s="36">
        <f t="shared" si="6"/>
        <v>14.830983484576874</v>
      </c>
    </row>
    <row r="59" spans="3:15" ht="18">
      <c r="C59" s="16"/>
      <c r="D59" s="27" t="s">
        <v>39</v>
      </c>
      <c r="E59" s="32">
        <v>1098.403284</v>
      </c>
      <c r="F59" s="32">
        <f t="shared" si="0"/>
        <v>1145.0854235699999</v>
      </c>
      <c r="G59" s="32">
        <v>1156.5362778057</v>
      </c>
      <c r="H59" s="32">
        <f t="shared" si="1"/>
        <v>1168.101640583757</v>
      </c>
      <c r="I59" s="32">
        <f t="shared" si="2"/>
        <v>16353.422968172597</v>
      </c>
      <c r="J59" s="32">
        <f t="shared" si="3"/>
        <v>75.71029151931758</v>
      </c>
      <c r="K59" s="32">
        <f t="shared" si="4"/>
        <v>75.71029151931758</v>
      </c>
      <c r="L59" s="32">
        <v>13.946047499999999</v>
      </c>
      <c r="M59" s="36">
        <f t="shared" si="10"/>
        <v>14.538754518749998</v>
      </c>
      <c r="N59" s="36">
        <v>14.684142063937498</v>
      </c>
      <c r="O59" s="36">
        <f t="shared" si="6"/>
        <v>14.830983484576874</v>
      </c>
    </row>
    <row r="60" spans="3:15" ht="18">
      <c r="C60" s="16"/>
      <c r="D60" s="27" t="s">
        <v>40</v>
      </c>
      <c r="E60" s="32">
        <v>1098.403284</v>
      </c>
      <c r="F60" s="32">
        <f t="shared" si="0"/>
        <v>1145.0854235699999</v>
      </c>
      <c r="G60" s="32">
        <v>1156.5362778057</v>
      </c>
      <c r="H60" s="32">
        <f t="shared" si="1"/>
        <v>1168.101640583757</v>
      </c>
      <c r="I60" s="32">
        <f t="shared" si="2"/>
        <v>16353.422968172597</v>
      </c>
      <c r="J60" s="32">
        <f t="shared" si="3"/>
        <v>75.71029151931758</v>
      </c>
      <c r="K60" s="32">
        <f t="shared" si="4"/>
        <v>75.71029151931758</v>
      </c>
      <c r="L60" s="32">
        <v>13.946047499999999</v>
      </c>
      <c r="M60" s="36">
        <f t="shared" si="10"/>
        <v>14.538754518749998</v>
      </c>
      <c r="N60" s="36">
        <v>14.684142063937498</v>
      </c>
      <c r="O60" s="36">
        <f t="shared" si="6"/>
        <v>14.830983484576874</v>
      </c>
    </row>
    <row r="61" spans="3:15" ht="18">
      <c r="C61" s="16"/>
      <c r="D61" s="27" t="s">
        <v>53</v>
      </c>
      <c r="E61" s="32">
        <v>1098.403284</v>
      </c>
      <c r="F61" s="32">
        <f t="shared" si="0"/>
        <v>1145.0854235699999</v>
      </c>
      <c r="G61" s="32">
        <v>1156.5362778057</v>
      </c>
      <c r="H61" s="32">
        <f t="shared" si="1"/>
        <v>1168.101640583757</v>
      </c>
      <c r="I61" s="32">
        <f t="shared" si="2"/>
        <v>16353.422968172597</v>
      </c>
      <c r="J61" s="32">
        <f t="shared" si="3"/>
        <v>75.71029151931758</v>
      </c>
      <c r="K61" s="32">
        <f t="shared" si="4"/>
        <v>75.71029151931758</v>
      </c>
      <c r="L61" s="32">
        <v>13.946047499999999</v>
      </c>
      <c r="M61" s="36">
        <f t="shared" si="10"/>
        <v>14.538754518749998</v>
      </c>
      <c r="N61" s="36">
        <v>14.684142063937498</v>
      </c>
      <c r="O61" s="36">
        <f t="shared" si="6"/>
        <v>14.830983484576874</v>
      </c>
    </row>
    <row r="62" spans="3:15" ht="18">
      <c r="C62" s="16"/>
      <c r="D62" s="27" t="s">
        <v>55</v>
      </c>
      <c r="E62" s="32">
        <v>1098.403284</v>
      </c>
      <c r="F62" s="32">
        <f t="shared" si="0"/>
        <v>1145.0854235699999</v>
      </c>
      <c r="G62" s="32">
        <v>1156.5362778057</v>
      </c>
      <c r="H62" s="32">
        <f t="shared" si="1"/>
        <v>1168.101640583757</v>
      </c>
      <c r="I62" s="32">
        <f t="shared" si="2"/>
        <v>16353.422968172597</v>
      </c>
      <c r="J62" s="32">
        <f t="shared" si="3"/>
        <v>75.71029151931758</v>
      </c>
      <c r="K62" s="32">
        <f t="shared" si="4"/>
        <v>75.71029151931758</v>
      </c>
      <c r="L62" s="32">
        <v>13.946047499999999</v>
      </c>
      <c r="M62" s="36">
        <f t="shared" si="10"/>
        <v>14.538754518749998</v>
      </c>
      <c r="N62" s="36">
        <v>14.684142063937498</v>
      </c>
      <c r="O62" s="36">
        <f t="shared" si="6"/>
        <v>14.830983484576874</v>
      </c>
    </row>
    <row r="63" spans="3:15" ht="18">
      <c r="C63" s="16"/>
      <c r="D63" s="27" t="s">
        <v>41</v>
      </c>
      <c r="E63" s="32">
        <v>1098.403284</v>
      </c>
      <c r="F63" s="32">
        <f t="shared" si="0"/>
        <v>1145.0854235699999</v>
      </c>
      <c r="G63" s="32">
        <v>1156.5362778057</v>
      </c>
      <c r="H63" s="32">
        <f t="shared" si="1"/>
        <v>1168.101640583757</v>
      </c>
      <c r="I63" s="32">
        <f t="shared" si="2"/>
        <v>16353.422968172597</v>
      </c>
      <c r="J63" s="32">
        <f t="shared" si="3"/>
        <v>75.71029151931758</v>
      </c>
      <c r="K63" s="32">
        <f t="shared" si="4"/>
        <v>75.71029151931758</v>
      </c>
      <c r="L63" s="32">
        <v>13.946047499999999</v>
      </c>
      <c r="M63" s="36">
        <f t="shared" si="10"/>
        <v>14.538754518749998</v>
      </c>
      <c r="N63" s="36">
        <v>14.684142063937498</v>
      </c>
      <c r="O63" s="36">
        <f t="shared" si="6"/>
        <v>14.830983484576874</v>
      </c>
    </row>
    <row r="64" spans="3:15" ht="18">
      <c r="C64" s="16"/>
      <c r="D64" s="27"/>
      <c r="E64" s="32"/>
      <c r="F64" s="32"/>
      <c r="G64" s="32"/>
      <c r="H64" s="32"/>
      <c r="I64" s="32"/>
      <c r="J64" s="32"/>
      <c r="K64" s="32"/>
      <c r="L64" s="32"/>
      <c r="M64" s="36"/>
      <c r="N64" s="36"/>
      <c r="O64" s="36"/>
    </row>
    <row r="65" spans="3:15" ht="18">
      <c r="C65" s="16"/>
      <c r="D65" s="28" t="s">
        <v>42</v>
      </c>
      <c r="E65" s="32"/>
      <c r="F65" s="32"/>
      <c r="G65" s="32"/>
      <c r="H65" s="32"/>
      <c r="I65" s="32"/>
      <c r="J65" s="32"/>
      <c r="K65" s="32"/>
      <c r="L65" s="32"/>
      <c r="M65" s="36"/>
      <c r="N65" s="36"/>
      <c r="O65" s="36"/>
    </row>
    <row r="66" spans="3:15" ht="18">
      <c r="C66" s="16" t="s">
        <v>2</v>
      </c>
      <c r="D66" s="27" t="s">
        <v>56</v>
      </c>
      <c r="E66" s="32">
        <v>1092.6361215</v>
      </c>
      <c r="F66" s="32">
        <f t="shared" si="0"/>
        <v>1139.0731566637498</v>
      </c>
      <c r="G66" s="32">
        <v>1150.4638882303873</v>
      </c>
      <c r="H66" s="32">
        <f t="shared" si="1"/>
        <v>1161.9685271126912</v>
      </c>
      <c r="I66" s="32">
        <f t="shared" si="2"/>
        <v>16267.559379577677</v>
      </c>
      <c r="J66" s="32">
        <f t="shared" si="3"/>
        <v>75.3127749054522</v>
      </c>
      <c r="K66" s="32">
        <f t="shared" si="4"/>
        <v>75.3127749054522</v>
      </c>
      <c r="L66" s="32">
        <v>13.87264725</v>
      </c>
      <c r="M66" s="36">
        <f>+L66*$A$15</f>
        <v>14.462234758125</v>
      </c>
      <c r="N66" s="36">
        <v>14.60685710570625</v>
      </c>
      <c r="O66" s="36">
        <f t="shared" si="6"/>
        <v>14.752925676763313</v>
      </c>
    </row>
    <row r="67" spans="3:15" ht="18">
      <c r="C67" s="16"/>
      <c r="D67" s="27" t="s">
        <v>43</v>
      </c>
      <c r="E67" s="32">
        <v>1092.6361215</v>
      </c>
      <c r="F67" s="32">
        <f t="shared" si="0"/>
        <v>1139.0731566637498</v>
      </c>
      <c r="G67" s="32">
        <v>1150.4638882303873</v>
      </c>
      <c r="H67" s="32">
        <f t="shared" si="1"/>
        <v>1161.9685271126912</v>
      </c>
      <c r="I67" s="32">
        <f t="shared" si="2"/>
        <v>16267.559379577677</v>
      </c>
      <c r="J67" s="32">
        <f t="shared" si="3"/>
        <v>75.3127749054522</v>
      </c>
      <c r="K67" s="32">
        <f t="shared" si="4"/>
        <v>75.3127749054522</v>
      </c>
      <c r="L67" s="32">
        <v>13.87264725</v>
      </c>
      <c r="M67" s="36">
        <f>+L67*$A$15</f>
        <v>14.462234758125</v>
      </c>
      <c r="N67" s="36">
        <v>14.60685710570625</v>
      </c>
      <c r="O67" s="36">
        <f t="shared" si="6"/>
        <v>14.752925676763313</v>
      </c>
    </row>
    <row r="68" spans="3:15" ht="18">
      <c r="C68" s="16"/>
      <c r="D68" s="27" t="s">
        <v>44</v>
      </c>
      <c r="E68" s="32">
        <v>1092.6361215</v>
      </c>
      <c r="F68" s="32">
        <f t="shared" si="0"/>
        <v>1139.0731566637498</v>
      </c>
      <c r="G68" s="32">
        <v>1150.4638882303873</v>
      </c>
      <c r="H68" s="32">
        <f t="shared" si="1"/>
        <v>1161.9685271126912</v>
      </c>
      <c r="I68" s="32">
        <f t="shared" si="2"/>
        <v>16267.559379577677</v>
      </c>
      <c r="J68" s="32">
        <f t="shared" si="3"/>
        <v>75.3127749054522</v>
      </c>
      <c r="K68" s="32">
        <f t="shared" si="4"/>
        <v>75.3127749054522</v>
      </c>
      <c r="L68" s="32">
        <v>13.87264725</v>
      </c>
      <c r="M68" s="36">
        <f>+L68*$A$15</f>
        <v>14.462234758125</v>
      </c>
      <c r="N68" s="36">
        <v>14.60685710570625</v>
      </c>
      <c r="O68" s="36">
        <f t="shared" si="6"/>
        <v>14.752925676763313</v>
      </c>
    </row>
    <row r="69" spans="3:15" ht="18">
      <c r="C69" s="16"/>
      <c r="D69" s="27"/>
      <c r="E69" s="32"/>
      <c r="F69" s="32"/>
      <c r="G69" s="32"/>
      <c r="H69" s="32"/>
      <c r="I69" s="32"/>
      <c r="J69" s="32"/>
      <c r="K69" s="32"/>
      <c r="L69" s="32"/>
      <c r="M69" s="36"/>
      <c r="N69" s="36"/>
      <c r="O69" s="36"/>
    </row>
    <row r="70" spans="3:15" ht="18">
      <c r="C70" s="16"/>
      <c r="D70" s="28" t="s">
        <v>45</v>
      </c>
      <c r="E70" s="32"/>
      <c r="F70" s="32"/>
      <c r="G70" s="32"/>
      <c r="H70" s="32"/>
      <c r="I70" s="32"/>
      <c r="J70" s="32"/>
      <c r="K70" s="32"/>
      <c r="L70" s="32"/>
      <c r="M70" s="36"/>
      <c r="N70" s="36"/>
      <c r="O70" s="36"/>
    </row>
    <row r="71" spans="3:15" ht="18">
      <c r="C71" s="16"/>
      <c r="D71" s="27" t="s">
        <v>46</v>
      </c>
      <c r="E71" s="32">
        <v>827.9338484999998</v>
      </c>
      <c r="F71" s="32">
        <f t="shared" si="0"/>
        <v>863.1210370612498</v>
      </c>
      <c r="G71" s="32">
        <v>871.7522474318623</v>
      </c>
      <c r="H71" s="32">
        <f t="shared" si="1"/>
        <v>880.469769906181</v>
      </c>
      <c r="I71" s="32">
        <f t="shared" si="2"/>
        <v>12326.576778686534</v>
      </c>
      <c r="J71" s="32">
        <f t="shared" si="3"/>
        <v>57.06748508651174</v>
      </c>
      <c r="K71" s="32">
        <f t="shared" si="4"/>
        <v>57.06748508651174</v>
      </c>
      <c r="L71" s="32">
        <v>10.1711775</v>
      </c>
      <c r="M71" s="36">
        <f>+L71*$A$15</f>
        <v>10.60345254375</v>
      </c>
      <c r="N71" s="36">
        <v>10.709487069187501</v>
      </c>
      <c r="O71" s="36">
        <f t="shared" si="6"/>
        <v>10.816581939879377</v>
      </c>
    </row>
    <row r="72" spans="3:15" ht="18.75" thickBot="1">
      <c r="C72" s="15"/>
      <c r="D72" s="30"/>
      <c r="E72" s="33"/>
      <c r="F72" s="33"/>
      <c r="G72" s="33"/>
      <c r="H72" s="34"/>
      <c r="I72" s="34"/>
      <c r="J72" s="34"/>
      <c r="K72" s="34"/>
      <c r="L72" s="34"/>
      <c r="M72" s="37"/>
      <c r="N72" s="37"/>
      <c r="O72" s="70"/>
    </row>
    <row r="73" spans="3:12" ht="18.75" thickBot="1">
      <c r="C73" s="15"/>
      <c r="D73" s="15"/>
      <c r="E73" s="20"/>
      <c r="F73" s="20"/>
      <c r="G73" s="20"/>
      <c r="H73" s="19"/>
      <c r="I73" s="19"/>
      <c r="J73" s="24"/>
      <c r="K73" s="19"/>
      <c r="L73" s="19"/>
    </row>
    <row r="74" spans="3:14" ht="18.75" thickBot="1">
      <c r="C74" s="15"/>
      <c r="D74" s="41" t="s">
        <v>47</v>
      </c>
      <c r="E74" s="56"/>
      <c r="F74" s="57">
        <v>2013</v>
      </c>
      <c r="G74" s="58"/>
      <c r="H74" s="68"/>
      <c r="I74" s="56">
        <v>2014</v>
      </c>
      <c r="J74" s="62"/>
      <c r="K74" s="46"/>
      <c r="L74" s="46"/>
      <c r="N74" s="22"/>
    </row>
    <row r="75" spans="3:12" ht="18">
      <c r="C75" s="15"/>
      <c r="D75" s="52" t="s">
        <v>48</v>
      </c>
      <c r="E75" s="53"/>
      <c r="F75" s="59">
        <v>0.5656944855</v>
      </c>
      <c r="G75" s="52"/>
      <c r="H75" s="53"/>
      <c r="I75" s="66">
        <f>+F75*B12</f>
        <v>0.571351430355</v>
      </c>
      <c r="J75" s="47"/>
      <c r="K75" s="47"/>
      <c r="L75" s="47"/>
    </row>
    <row r="76" spans="3:12" ht="18">
      <c r="C76" s="15"/>
      <c r="D76" s="42" t="s">
        <v>49</v>
      </c>
      <c r="E76" s="43"/>
      <c r="F76" s="59">
        <v>0.8811845091</v>
      </c>
      <c r="G76" s="42"/>
      <c r="H76" s="43"/>
      <c r="I76" s="67">
        <f>+F76*B12</f>
        <v>0.889996354191</v>
      </c>
      <c r="J76" s="47"/>
      <c r="K76" s="47"/>
      <c r="L76" s="47"/>
    </row>
    <row r="77" spans="3:19" ht="15.75" customHeight="1">
      <c r="C77" s="15"/>
      <c r="D77" s="52"/>
      <c r="E77" s="53"/>
      <c r="F77" s="60"/>
      <c r="G77" s="52"/>
      <c r="H77" s="53"/>
      <c r="I77" s="67"/>
      <c r="J77" s="47"/>
      <c r="K77" s="47"/>
      <c r="L77" s="47"/>
      <c r="M77" s="14"/>
      <c r="N77" s="14"/>
      <c r="O77" s="14"/>
      <c r="P77" s="14"/>
      <c r="Q77" s="14"/>
      <c r="R77" s="14"/>
      <c r="S77" s="14"/>
    </row>
    <row r="78" spans="3:19" ht="18">
      <c r="C78" s="15"/>
      <c r="D78" s="54" t="s">
        <v>50</v>
      </c>
      <c r="E78" s="55"/>
      <c r="F78" s="60"/>
      <c r="G78" s="54"/>
      <c r="H78" s="55"/>
      <c r="I78" s="67"/>
      <c r="J78" s="47"/>
      <c r="K78" s="47"/>
      <c r="L78" s="47"/>
      <c r="M78" s="14"/>
      <c r="N78" s="14"/>
      <c r="O78" s="14"/>
      <c r="P78" s="14"/>
      <c r="Q78" s="14"/>
      <c r="R78" s="14"/>
      <c r="S78" s="14"/>
    </row>
    <row r="79" spans="3:19" ht="18">
      <c r="C79" s="15"/>
      <c r="D79" s="52" t="s">
        <v>51</v>
      </c>
      <c r="E79" s="53"/>
      <c r="F79" s="61">
        <v>41.755913271072004</v>
      </c>
      <c r="G79" s="52"/>
      <c r="H79" s="53"/>
      <c r="I79" s="67">
        <f>+F79*B12</f>
        <v>42.173472403782725</v>
      </c>
      <c r="J79" s="47"/>
      <c r="K79" s="47"/>
      <c r="L79" s="47"/>
      <c r="M79" s="14"/>
      <c r="N79" s="14"/>
      <c r="O79" s="14"/>
      <c r="P79" s="14"/>
      <c r="Q79" s="14"/>
      <c r="R79" s="14"/>
      <c r="S79" s="14"/>
    </row>
    <row r="80" spans="3:19" ht="18">
      <c r="C80" s="15"/>
      <c r="D80" s="52" t="s">
        <v>52</v>
      </c>
      <c r="E80" s="53"/>
      <c r="F80" s="61">
        <v>14.748014185632</v>
      </c>
      <c r="G80" s="52"/>
      <c r="H80" s="53"/>
      <c r="I80" s="67">
        <f>+F80*B12</f>
        <v>14.89549432748832</v>
      </c>
      <c r="J80" s="47"/>
      <c r="K80" s="47"/>
      <c r="L80" s="47"/>
      <c r="M80" s="14"/>
      <c r="N80" s="14"/>
      <c r="O80" s="14"/>
      <c r="P80" s="14"/>
      <c r="Q80" s="14"/>
      <c r="R80" s="14"/>
      <c r="S80" s="14"/>
    </row>
    <row r="81" spans="3:12" ht="18">
      <c r="C81" s="15"/>
      <c r="D81" s="52"/>
      <c r="E81" s="53"/>
      <c r="F81" s="59"/>
      <c r="G81" s="52"/>
      <c r="H81" s="53"/>
      <c r="I81" s="67"/>
      <c r="J81" s="63"/>
      <c r="K81" s="47"/>
      <c r="L81" s="47"/>
    </row>
    <row r="82" spans="3:12" ht="18">
      <c r="C82" s="15"/>
      <c r="D82" s="44" t="s">
        <v>64</v>
      </c>
      <c r="E82" s="45"/>
      <c r="F82" s="59">
        <v>0.2929</v>
      </c>
      <c r="G82" s="44"/>
      <c r="H82" s="45"/>
      <c r="I82" s="67">
        <f>+F82*B12</f>
        <v>0.295829</v>
      </c>
      <c r="J82" s="64"/>
      <c r="K82" s="47"/>
      <c r="L82" s="47"/>
    </row>
    <row r="83" spans="3:12" ht="18.75" thickBot="1">
      <c r="C83" s="15"/>
      <c r="D83" s="50"/>
      <c r="E83" s="51"/>
      <c r="F83"/>
      <c r="G83" s="50"/>
      <c r="H83" s="51"/>
      <c r="I83" s="35"/>
      <c r="J83" s="65"/>
      <c r="K83" s="23"/>
      <c r="L83" s="23"/>
    </row>
    <row r="84" spans="3:9" ht="18">
      <c r="C84" s="15"/>
      <c r="D84" s="15"/>
      <c r="F84" s="23"/>
      <c r="G84" s="23"/>
      <c r="H84" s="23"/>
      <c r="I84" s="23"/>
    </row>
    <row r="85" spans="3:13" ht="15">
      <c r="C85" s="7"/>
      <c r="D85" s="7"/>
      <c r="H85" s="8"/>
      <c r="I85" s="8"/>
      <c r="J85" s="9"/>
      <c r="K85" s="10"/>
      <c r="L85" s="10"/>
      <c r="M85" s="10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</sheetData>
  <sheetProtection/>
  <mergeCells count="15">
    <mergeCell ref="D83:E83"/>
    <mergeCell ref="D78:E78"/>
    <mergeCell ref="D79:E79"/>
    <mergeCell ref="D80:E80"/>
    <mergeCell ref="D81:E81"/>
    <mergeCell ref="C1:N7"/>
    <mergeCell ref="G83:H83"/>
    <mergeCell ref="G75:H75"/>
    <mergeCell ref="G77:H77"/>
    <mergeCell ref="G78:H78"/>
    <mergeCell ref="G79:H79"/>
    <mergeCell ref="G80:H80"/>
    <mergeCell ref="G81:H81"/>
    <mergeCell ref="D75:E75"/>
    <mergeCell ref="D77:E77"/>
  </mergeCells>
  <printOptions horizontalCentered="1"/>
  <pageMargins left="0" right="0" top="0" bottom="0" header="0" footer="0"/>
  <pageSetup horizontalDpi="600" verticalDpi="600" orientation="portrait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2012-12-05T11:01:31Z</cp:lastPrinted>
  <dcterms:created xsi:type="dcterms:W3CDTF">2004-11-08T11:06:29Z</dcterms:created>
  <dcterms:modified xsi:type="dcterms:W3CDTF">2013-11-11T10:26:28Z</dcterms:modified>
  <cp:category/>
  <cp:version/>
  <cp:contentType/>
  <cp:contentStatus/>
</cp:coreProperties>
</file>