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tabRatio="708" activeTab="1"/>
  </bookViews>
  <sheets>
    <sheet name="TABLAS 2011-2014 (2)" sheetId="1" r:id="rId1"/>
    <sheet name="GALLEGO TABLAS 2011-2014" sheetId="2" r:id="rId2"/>
  </sheets>
  <definedNames/>
  <calcPr fullCalcOnLoad="1"/>
</workbook>
</file>

<file path=xl/sharedStrings.xml><?xml version="1.0" encoding="utf-8"?>
<sst xmlns="http://schemas.openxmlformats.org/spreadsheetml/2006/main" count="133" uniqueCount="78">
  <si>
    <t>GRUPO I:</t>
  </si>
  <si>
    <t>GRUPO II:</t>
  </si>
  <si>
    <t>GRUPO III:</t>
  </si>
  <si>
    <t>GRUPO V:</t>
  </si>
  <si>
    <t xml:space="preserve"> </t>
  </si>
  <si>
    <t>S. MENSUAL</t>
  </si>
  <si>
    <t>S. ANUAL</t>
  </si>
  <si>
    <t xml:space="preserve">Comercio del Metal de Pontevedra </t>
  </si>
  <si>
    <t xml:space="preserve"> Trabajadores en formación: 85% del salario de la categoría para</t>
  </si>
  <si>
    <t xml:space="preserve"> Personal de limpieza por hora (incluida prorrata de 4 pagas extras)</t>
  </si>
  <si>
    <t>Nota: Jornada laboral anual 2011: 1792 horas</t>
  </si>
  <si>
    <t xml:space="preserve"> Ingenieros y Licenciados</t>
  </si>
  <si>
    <t xml:space="preserve"> Ayudantes y Técnicos</t>
  </si>
  <si>
    <t xml:space="preserve"> Formación profesional</t>
  </si>
  <si>
    <t xml:space="preserve"> Jefe de personal, de Ventas, de Compras, Encargado general</t>
  </si>
  <si>
    <t xml:space="preserve"> Jefe de almacén o sucursal</t>
  </si>
  <si>
    <t xml:space="preserve"> Jefe de grupo</t>
  </si>
  <si>
    <t xml:space="preserve"> Jefe de sección</t>
  </si>
  <si>
    <t xml:space="preserve"> Encargado establecimiento, Vendedor, Comprador</t>
  </si>
  <si>
    <t xml:space="preserve"> Viajante</t>
  </si>
  <si>
    <t xml:space="preserve"> Dependiente, Corredor de plaza</t>
  </si>
  <si>
    <t xml:space="preserve"> Dependiente mayor (10% más que el dependiente)</t>
  </si>
  <si>
    <t xml:space="preserve"> Ayudante</t>
  </si>
  <si>
    <t xml:space="preserve"> la que se va a formar</t>
  </si>
  <si>
    <t xml:space="preserve"> Jefe administrativo</t>
  </si>
  <si>
    <t xml:space="preserve"> Contable, Cajero</t>
  </si>
  <si>
    <t xml:space="preserve"> Oficial administrativo</t>
  </si>
  <si>
    <t xml:space="preserve"> Auxiliar administrativo</t>
  </si>
  <si>
    <t xml:space="preserve"> Auxiliar de caja</t>
  </si>
  <si>
    <t xml:space="preserve"> Rotulista</t>
  </si>
  <si>
    <t xml:space="preserve"> Cortador</t>
  </si>
  <si>
    <t xml:space="preserve"> Chofer de transporte pesado (1ª)</t>
  </si>
  <si>
    <t xml:space="preserve"> Chofer de transporte ligero (2ª)</t>
  </si>
  <si>
    <t xml:space="preserve"> Profesional de oficio</t>
  </si>
  <si>
    <t xml:space="preserve"> Ayudante de oficio</t>
  </si>
  <si>
    <t xml:space="preserve"> Mozo especializado</t>
  </si>
  <si>
    <t xml:space="preserve"> Capataz</t>
  </si>
  <si>
    <t xml:space="preserve"> Telefonista, Mozo, Envasador, Embalador</t>
  </si>
  <si>
    <t xml:space="preserve"> Conserje, Cobrador, Vigilante, Sereno y Ordenanza</t>
  </si>
  <si>
    <t xml:space="preserve"> Personal de limpieza por jornada completa</t>
  </si>
  <si>
    <t>AÑOS 2011- 2012</t>
  </si>
  <si>
    <t>TABLAS SALARIALES 2011 - 2014</t>
  </si>
  <si>
    <t>AÑO 2013</t>
  </si>
  <si>
    <t>AÑO 2014</t>
  </si>
  <si>
    <t>GRUPO IV:</t>
  </si>
  <si>
    <t xml:space="preserve"> Enxeñeiros e licenciados</t>
  </si>
  <si>
    <t xml:space="preserve"> Axudantes e técnicos</t>
  </si>
  <si>
    <t xml:space="preserve">Comercio do Metal de Pontevedra </t>
  </si>
  <si>
    <t>TABOAS SALARIAIS 2011 - 2014</t>
  </si>
  <si>
    <t>ANOS 2011- 2012</t>
  </si>
  <si>
    <t>ANO 2013</t>
  </si>
  <si>
    <t>ANO 2014</t>
  </si>
  <si>
    <t xml:space="preserve"> Dependiente maior (10% máis que el dependente)</t>
  </si>
  <si>
    <t xml:space="preserve"> Chofer de transporte lixeiro (2ª)</t>
  </si>
  <si>
    <t xml:space="preserve"> Axudante de oficio</t>
  </si>
  <si>
    <t xml:space="preserve"> Telefonista, mozo, envasador, embalador</t>
  </si>
  <si>
    <t xml:space="preserve"> Conserxe, cobrador, vixilante, sereo  e ordenanza</t>
  </si>
  <si>
    <t xml:space="preserve"> Persoal de limpeza por xornada completa</t>
  </si>
  <si>
    <t xml:space="preserve"> Persoal de limpeza por hora (incluida prorrata de 4 pagas extras)</t>
  </si>
  <si>
    <t>Nota: Xornada laboral anual 2011: 1792 horas</t>
  </si>
  <si>
    <t xml:space="preserve"> Xefe de persoal, de vendas, de compras, encargado xeral</t>
  </si>
  <si>
    <t xml:space="preserve"> Xefe de -almacén ou sucursal</t>
  </si>
  <si>
    <t xml:space="preserve"> Xefe de grupo</t>
  </si>
  <si>
    <t xml:space="preserve"> Xefe de sección</t>
  </si>
  <si>
    <t xml:space="preserve"> Encargado establecemento, vendedor, comprador</t>
  </si>
  <si>
    <t xml:space="preserve"> Viaxante</t>
  </si>
  <si>
    <t xml:space="preserve"> Dependente, Corredor de praza</t>
  </si>
  <si>
    <t xml:space="preserve"> Axudante</t>
  </si>
  <si>
    <t xml:space="preserve"> Traballadores en formación: 85% do salario da categoria</t>
  </si>
  <si>
    <t xml:space="preserve"> para a que se vai formar</t>
  </si>
  <si>
    <t xml:space="preserve"> Xefe administrativo</t>
  </si>
  <si>
    <t xml:space="preserve"> Contable, caixeiro</t>
  </si>
  <si>
    <t xml:space="preserve"> Auxiliar de Caixa</t>
  </si>
  <si>
    <t xml:space="preserve"> Dibujante</t>
  </si>
  <si>
    <t xml:space="preserve"> Escaparatista</t>
  </si>
  <si>
    <t xml:space="preserve"> Debuxunta</t>
  </si>
  <si>
    <t>Vigo, 29 de Julio de 2013</t>
  </si>
  <si>
    <t>Vigo, 29 de xulio de 2013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</si>
</sst>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_ ;\-#,##0.00\ 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#,##0.000"/>
    <numFmt numFmtId="187" formatCode="_-* #,##0.0\ _€_-;\-* #,##0.0\ _€_-;_-* &quot;-&quot;??\ _€_-;_-@_-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_-* #,##0.00000\ _€_-;\-* #,##0.00000\ _€_-;_-* &quot;-&quot;??\ _€_-;_-@_-"/>
    <numFmt numFmtId="191" formatCode="_-* #,##0.000000\ _€_-;\-* #,##0.000000\ _€_-;_-* &quot;-&quot;??\ _€_-;_-@_-"/>
    <numFmt numFmtId="192" formatCode="[$€-2]\ #,##0.00_);[Red]\([$€-2]\ #,##0.00\)"/>
    <numFmt numFmtId="193" formatCode="_-* #,##0.000\ _€_-;\-* #,##0.000\ _€_-;_-* &quot;-&quot;???\ _€_-;_-@_-"/>
  </numFmts>
  <fonts count="1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0" fillId="0" borderId="0" xfId="21" applyNumberFormat="1" applyFill="1" applyBorder="1">
      <alignment/>
      <protection/>
    </xf>
    <xf numFmtId="3" fontId="3" fillId="0" borderId="0" xfId="21" applyNumberFormat="1" applyFont="1" applyFill="1" applyBorder="1">
      <alignment/>
      <protection/>
    </xf>
    <xf numFmtId="3" fontId="4" fillId="0" borderId="0" xfId="21" applyNumberFormat="1" applyFont="1" applyFill="1" applyBorder="1">
      <alignment/>
      <protection/>
    </xf>
    <xf numFmtId="3" fontId="0" fillId="0" borderId="0" xfId="21" applyNumberFormat="1" applyFont="1" applyFill="1" applyBorder="1">
      <alignment/>
      <protection/>
    </xf>
    <xf numFmtId="3" fontId="0" fillId="0" borderId="1" xfId="21" applyNumberFormat="1" applyFill="1" applyBorder="1">
      <alignment/>
      <protection/>
    </xf>
    <xf numFmtId="3" fontId="1" fillId="0" borderId="0" xfId="21" applyNumberFormat="1" applyFont="1" applyFill="1" applyBorder="1" applyAlignment="1">
      <alignment horizontal="center"/>
      <protection/>
    </xf>
    <xf numFmtId="43" fontId="1" fillId="0" borderId="0" xfId="21" applyNumberFormat="1" applyFont="1" applyFill="1" applyBorder="1" applyAlignment="1">
      <alignment horizontal="center"/>
      <protection/>
    </xf>
    <xf numFmtId="43" fontId="0" fillId="0" borderId="0" xfId="0" applyNumberFormat="1" applyAlignment="1">
      <alignment horizontal="center"/>
    </xf>
    <xf numFmtId="4" fontId="2" fillId="0" borderId="0" xfId="21" applyNumberFormat="1" applyFont="1" applyFill="1">
      <alignment/>
      <protection/>
    </xf>
    <xf numFmtId="0" fontId="0" fillId="0" borderId="0" xfId="0" applyFill="1" applyAlignment="1">
      <alignment/>
    </xf>
    <xf numFmtId="3" fontId="0" fillId="0" borderId="2" xfId="21" applyNumberFormat="1" applyFill="1" applyBorder="1">
      <alignment/>
      <protection/>
    </xf>
    <xf numFmtId="43" fontId="2" fillId="0" borderId="3" xfId="21" applyNumberFormat="1" applyFont="1" applyFill="1" applyBorder="1" applyAlignment="1">
      <alignment horizontal="center"/>
      <protection/>
    </xf>
    <xf numFmtId="3" fontId="6" fillId="0" borderId="2" xfId="21" applyNumberFormat="1" applyFont="1" applyFill="1" applyBorder="1">
      <alignment/>
      <protection/>
    </xf>
    <xf numFmtId="3" fontId="0" fillId="0" borderId="0" xfId="21" applyFill="1" applyBorder="1">
      <alignment/>
      <protection/>
    </xf>
    <xf numFmtId="3" fontId="0" fillId="0" borderId="2" xfId="21" applyNumberFormat="1" applyFont="1" applyFill="1" applyBorder="1">
      <alignment/>
      <protection/>
    </xf>
    <xf numFmtId="3" fontId="4" fillId="0" borderId="2" xfId="21" applyNumberFormat="1" applyFont="1" applyFill="1" applyBorder="1">
      <alignment/>
      <protection/>
    </xf>
    <xf numFmtId="3" fontId="0" fillId="0" borderId="2" xfId="21" applyNumberFormat="1" applyFont="1" applyFill="1" applyBorder="1">
      <alignment/>
      <protection/>
    </xf>
    <xf numFmtId="3" fontId="0" fillId="0" borderId="4" xfId="21" applyNumberFormat="1" applyFill="1" applyBorder="1">
      <alignment/>
      <protection/>
    </xf>
    <xf numFmtId="43" fontId="2" fillId="0" borderId="5" xfId="21" applyNumberFormat="1" applyFont="1" applyFill="1" applyBorder="1" applyAlignment="1">
      <alignment horizontal="center"/>
      <protection/>
    </xf>
    <xf numFmtId="3" fontId="7" fillId="0" borderId="0" xfId="21" applyNumberFormat="1" applyFont="1" applyFill="1" applyBorder="1">
      <alignment/>
      <protection/>
    </xf>
    <xf numFmtId="3" fontId="7" fillId="0" borderId="2" xfId="21" applyNumberFormat="1" applyFont="1" applyFill="1" applyBorder="1">
      <alignment/>
      <protection/>
    </xf>
    <xf numFmtId="43" fontId="2" fillId="0" borderId="0" xfId="0" applyNumberFormat="1" applyFont="1" applyAlignment="1">
      <alignment/>
    </xf>
    <xf numFmtId="0" fontId="0" fillId="2" borderId="6" xfId="0" applyFont="1" applyFill="1" applyBorder="1" applyAlignment="1">
      <alignment/>
    </xf>
    <xf numFmtId="3" fontId="8" fillId="2" borderId="7" xfId="21" applyNumberFormat="1" applyFont="1" applyFill="1" applyBorder="1" applyAlignment="1">
      <alignment horizontal="center"/>
      <protection/>
    </xf>
    <xf numFmtId="3" fontId="1" fillId="2" borderId="8" xfId="21" applyNumberFormat="1" applyFont="1" applyFill="1" applyBorder="1" applyAlignment="1">
      <alignment vertical="center"/>
      <protection/>
    </xf>
    <xf numFmtId="3" fontId="0" fillId="2" borderId="8" xfId="21" applyNumberFormat="1" applyFont="1" applyFill="1" applyBorder="1">
      <alignment/>
      <protection/>
    </xf>
    <xf numFmtId="3" fontId="0" fillId="0" borderId="7" xfId="21" applyNumberFormat="1" applyFont="1" applyFill="1" applyBorder="1">
      <alignment/>
      <protection/>
    </xf>
    <xf numFmtId="3" fontId="0" fillId="0" borderId="9" xfId="21" applyNumberFormat="1" applyFont="1" applyFill="1" applyBorder="1">
      <alignment/>
      <protection/>
    </xf>
    <xf numFmtId="3" fontId="0" fillId="0" borderId="6" xfId="21" applyNumberFormat="1" applyFont="1" applyFill="1" applyBorder="1" applyAlignment="1">
      <alignment horizontal="left"/>
      <protection/>
    </xf>
    <xf numFmtId="3" fontId="0" fillId="0" borderId="10" xfId="21" applyNumberFormat="1" applyFont="1" applyFill="1" applyBorder="1">
      <alignment/>
      <protection/>
    </xf>
    <xf numFmtId="3" fontId="0" fillId="0" borderId="1" xfId="21" applyNumberFormat="1" applyFont="1" applyFill="1" applyBorder="1">
      <alignment/>
      <protection/>
    </xf>
    <xf numFmtId="3" fontId="0" fillId="0" borderId="4" xfId="21" applyNumberFormat="1" applyFont="1" applyFill="1" applyBorder="1">
      <alignment/>
      <protection/>
    </xf>
    <xf numFmtId="3" fontId="0" fillId="0" borderId="6" xfId="21" applyNumberFormat="1" applyFont="1" applyFill="1" applyBorder="1">
      <alignment/>
      <protection/>
    </xf>
    <xf numFmtId="3" fontId="0" fillId="0" borderId="10" xfId="21" applyNumberFormat="1" applyFont="1" applyFill="1" applyBorder="1" applyAlignment="1" quotePrefix="1">
      <alignment horizontal="left"/>
      <protection/>
    </xf>
    <xf numFmtId="3" fontId="0" fillId="0" borderId="10" xfId="21" applyNumberFormat="1" applyFill="1" applyBorder="1">
      <alignment/>
      <protection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/>
    </xf>
    <xf numFmtId="3" fontId="8" fillId="2" borderId="11" xfId="21" applyNumberFormat="1" applyFont="1" applyFill="1" applyBorder="1" applyAlignment="1">
      <alignment horizontal="center"/>
      <protection/>
    </xf>
    <xf numFmtId="3" fontId="0" fillId="2" borderId="0" xfId="21" applyNumberFormat="1" applyFont="1" applyFill="1" applyBorder="1">
      <alignment/>
      <protection/>
    </xf>
    <xf numFmtId="3" fontId="0" fillId="2" borderId="0" xfId="21" applyNumberFormat="1" applyFill="1" applyBorder="1">
      <alignment/>
      <protection/>
    </xf>
    <xf numFmtId="43" fontId="2" fillId="2" borderId="0" xfId="21" applyNumberFormat="1" applyFont="1" applyFill="1" applyBorder="1">
      <alignment/>
      <protection/>
    </xf>
    <xf numFmtId="3" fontId="12" fillId="0" borderId="6" xfId="21" applyNumberFormat="1" applyFont="1" applyFill="1" applyBorder="1">
      <alignment/>
      <protection/>
    </xf>
    <xf numFmtId="3" fontId="12" fillId="0" borderId="0" xfId="21" applyNumberFormat="1" applyFont="1" applyFill="1" applyBorder="1">
      <alignment/>
      <protection/>
    </xf>
    <xf numFmtId="3" fontId="12" fillId="0" borderId="2" xfId="21" applyNumberFormat="1" applyFont="1" applyFill="1" applyBorder="1">
      <alignment/>
      <protection/>
    </xf>
    <xf numFmtId="3" fontId="1" fillId="2" borderId="0" xfId="21" applyNumberFormat="1" applyFont="1" applyFill="1" applyBorder="1" applyAlignment="1">
      <alignment horizontal="left" vertical="center"/>
      <protection/>
    </xf>
    <xf numFmtId="43" fontId="5" fillId="2" borderId="0" xfId="21" applyNumberFormat="1" applyFont="1" applyFill="1" applyBorder="1" applyAlignment="1">
      <alignment horizontal="centerContinuous" vertical="center"/>
      <protection/>
    </xf>
    <xf numFmtId="3" fontId="0" fillId="2" borderId="0" xfId="21" applyNumberFormat="1" applyFill="1" applyBorder="1" applyAlignment="1">
      <alignment horizontal="center"/>
      <protection/>
    </xf>
    <xf numFmtId="43" fontId="5" fillId="2" borderId="0" xfId="21" applyNumberFormat="1" applyFont="1" applyFill="1" applyBorder="1" applyAlignment="1">
      <alignment horizontal="center" vertical="center"/>
      <protection/>
    </xf>
    <xf numFmtId="4" fontId="2" fillId="0" borderId="0" xfId="21" applyNumberFormat="1" applyFont="1" applyFill="1" applyBorder="1">
      <alignment/>
      <protection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43" fontId="0" fillId="2" borderId="1" xfId="0" applyNumberFormat="1" applyFill="1" applyBorder="1" applyAlignment="1">
      <alignment horizontal="center"/>
    </xf>
    <xf numFmtId="4" fontId="2" fillId="2" borderId="1" xfId="21" applyNumberFormat="1" applyFont="1" applyFill="1" applyBorder="1">
      <alignment/>
      <protection/>
    </xf>
    <xf numFmtId="3" fontId="1" fillId="0" borderId="7" xfId="21" applyNumberFormat="1" applyFont="1" applyFill="1" applyBorder="1" applyAlignment="1">
      <alignment horizontal="center"/>
      <protection/>
    </xf>
    <xf numFmtId="3" fontId="1" fillId="2" borderId="7" xfId="21" applyNumberFormat="1" applyFont="1" applyFill="1" applyBorder="1" applyAlignment="1">
      <alignment horizontal="center"/>
      <protection/>
    </xf>
    <xf numFmtId="43" fontId="1" fillId="2" borderId="7" xfId="21" applyNumberFormat="1" applyFont="1" applyFill="1" applyBorder="1" applyAlignment="1">
      <alignment horizontal="center"/>
      <protection/>
    </xf>
    <xf numFmtId="43" fontId="2" fillId="2" borderId="2" xfId="0" applyNumberFormat="1" applyFont="1" applyFill="1" applyBorder="1" applyAlignment="1">
      <alignment/>
    </xf>
    <xf numFmtId="3" fontId="0" fillId="2" borderId="0" xfId="21" applyNumberFormat="1" applyFont="1" applyFill="1" applyBorder="1">
      <alignment/>
      <protection/>
    </xf>
    <xf numFmtId="3" fontId="0" fillId="0" borderId="0" xfId="21" applyNumberFormat="1" applyFont="1" applyFill="1" applyBorder="1">
      <alignment/>
      <protection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2" fillId="2" borderId="0" xfId="0" applyNumberFormat="1" applyFont="1" applyFill="1" applyBorder="1" applyAlignment="1">
      <alignment/>
    </xf>
    <xf numFmtId="3" fontId="4" fillId="2" borderId="0" xfId="21" applyNumberFormat="1" applyFont="1" applyFill="1" applyBorder="1">
      <alignment/>
      <protection/>
    </xf>
    <xf numFmtId="3" fontId="0" fillId="0" borderId="11" xfId="21" applyNumberFormat="1" applyFont="1" applyFill="1" applyBorder="1" applyAlignment="1">
      <alignment horizontal="left"/>
      <protection/>
    </xf>
    <xf numFmtId="0" fontId="11" fillId="0" borderId="0" xfId="0" applyFont="1" applyAlignment="1">
      <alignment horizontal="center" vertical="center"/>
    </xf>
    <xf numFmtId="43" fontId="2" fillId="2" borderId="7" xfId="0" applyNumberFormat="1" applyFont="1" applyFill="1" applyBorder="1" applyAlignment="1">
      <alignment/>
    </xf>
    <xf numFmtId="43" fontId="2" fillId="2" borderId="0" xfId="21" applyNumberFormat="1" applyFont="1" applyFill="1" applyBorder="1" applyAlignment="1">
      <alignment horizontal="center"/>
      <protection/>
    </xf>
    <xf numFmtId="43" fontId="2" fillId="2" borderId="1" xfId="21" applyNumberFormat="1" applyFont="1" applyFill="1" applyBorder="1" applyAlignment="1">
      <alignment horizontal="center"/>
      <protection/>
    </xf>
    <xf numFmtId="43" fontId="2" fillId="2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43" fontId="5" fillId="2" borderId="1" xfId="21" applyNumberFormat="1" applyFont="1" applyFill="1" applyBorder="1" applyAlignment="1">
      <alignment horizontal="centerContinuous" vertical="center"/>
      <protection/>
    </xf>
    <xf numFmtId="43" fontId="5" fillId="2" borderId="1" xfId="21" applyNumberFormat="1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193" fontId="0" fillId="0" borderId="0" xfId="0" applyNumberFormat="1" applyAlignment="1">
      <alignment/>
    </xf>
    <xf numFmtId="43" fontId="2" fillId="0" borderId="5" xfId="0" applyNumberFormat="1" applyFont="1" applyBorder="1" applyAlignment="1">
      <alignment/>
    </xf>
    <xf numFmtId="43" fontId="0" fillId="0" borderId="3" xfId="0" applyNumberFormat="1" applyBorder="1" applyAlignment="1">
      <alignment/>
    </xf>
    <xf numFmtId="43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43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Border="1" applyAlignment="1">
      <alignment/>
    </xf>
    <xf numFmtId="3" fontId="0" fillId="2" borderId="1" xfId="21" applyNumberFormat="1" applyFill="1" applyBorder="1">
      <alignment/>
      <protection/>
    </xf>
    <xf numFmtId="43" fontId="2" fillId="2" borderId="1" xfId="21" applyNumberFormat="1" applyFont="1" applyFill="1" applyBorder="1">
      <alignment/>
      <protection/>
    </xf>
    <xf numFmtId="43" fontId="2" fillId="2" borderId="1" xfId="0" applyNumberFormat="1" applyFont="1" applyFill="1" applyBorder="1" applyAlignment="1">
      <alignment/>
    </xf>
    <xf numFmtId="43" fontId="2" fillId="2" borderId="1" xfId="0" applyNumberFormat="1" applyFont="1" applyFill="1" applyBorder="1" applyAlignment="1">
      <alignment/>
    </xf>
    <xf numFmtId="3" fontId="0" fillId="2" borderId="1" xfId="21" applyNumberFormat="1" applyFont="1" applyFill="1" applyBorder="1">
      <alignment/>
      <protection/>
    </xf>
    <xf numFmtId="0" fontId="0" fillId="2" borderId="10" xfId="0" applyFont="1" applyFill="1" applyBorder="1" applyAlignment="1">
      <alignment/>
    </xf>
    <xf numFmtId="3" fontId="1" fillId="2" borderId="1" xfId="21" applyNumberFormat="1" applyFont="1" applyFill="1" applyBorder="1" applyAlignment="1">
      <alignment horizontal="left" vertical="center"/>
      <protection/>
    </xf>
    <xf numFmtId="43" fontId="0" fillId="0" borderId="2" xfId="0" applyNumberFormat="1" applyBorder="1" applyAlignment="1">
      <alignment/>
    </xf>
    <xf numFmtId="43" fontId="0" fillId="2" borderId="2" xfId="0" applyNumberFormat="1" applyFill="1" applyBorder="1" applyAlignment="1">
      <alignment/>
    </xf>
    <xf numFmtId="43" fontId="2" fillId="2" borderId="2" xfId="21" applyNumberFormat="1" applyFont="1" applyFill="1" applyBorder="1" applyAlignment="1">
      <alignment horizontal="center"/>
      <protection/>
    </xf>
    <xf numFmtId="43" fontId="0" fillId="2" borderId="4" xfId="0" applyNumberFormat="1" applyFill="1" applyBorder="1" applyAlignment="1">
      <alignment horizontal="center"/>
    </xf>
    <xf numFmtId="43" fontId="0" fillId="2" borderId="4" xfId="0" applyNumberFormat="1" applyFill="1" applyBorder="1" applyAlignment="1">
      <alignment/>
    </xf>
    <xf numFmtId="0" fontId="2" fillId="0" borderId="0" xfId="0" applyFont="1" applyAlignment="1">
      <alignment/>
    </xf>
    <xf numFmtId="43" fontId="1" fillId="0" borderId="3" xfId="21" applyNumberFormat="1" applyFont="1" applyFill="1" applyBorder="1" applyAlignment="1">
      <alignment horizontal="center"/>
      <protection/>
    </xf>
    <xf numFmtId="43" fontId="1" fillId="2" borderId="0" xfId="21" applyNumberFormat="1" applyFont="1" applyFill="1" applyBorder="1">
      <alignment/>
      <protection/>
    </xf>
    <xf numFmtId="43" fontId="1" fillId="2" borderId="2" xfId="0" applyNumberFormat="1" applyFont="1" applyFill="1" applyBorder="1" applyAlignment="1">
      <alignment/>
    </xf>
    <xf numFmtId="43" fontId="1" fillId="0" borderId="3" xfId="0" applyNumberFormat="1" applyFont="1" applyBorder="1" applyAlignment="1">
      <alignment/>
    </xf>
    <xf numFmtId="43" fontId="1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43" fontId="1" fillId="0" borderId="12" xfId="21" applyNumberFormat="1" applyFont="1" applyFill="1" applyBorder="1" applyAlignment="1">
      <alignment horizontal="center"/>
      <protection/>
    </xf>
    <xf numFmtId="43" fontId="1" fillId="0" borderId="12" xfId="0" applyNumberFormat="1" applyFont="1" applyBorder="1" applyAlignment="1">
      <alignment/>
    </xf>
    <xf numFmtId="193" fontId="14" fillId="0" borderId="3" xfId="21" applyNumberFormat="1" applyFont="1" applyFill="1" applyBorder="1" applyAlignment="1">
      <alignment horizontal="center"/>
      <protection/>
    </xf>
    <xf numFmtId="193" fontId="1" fillId="0" borderId="3" xfId="0" applyNumberFormat="1" applyFont="1" applyBorder="1" applyAlignment="1">
      <alignment/>
    </xf>
    <xf numFmtId="43" fontId="1" fillId="2" borderId="0" xfId="21" applyNumberFormat="1" applyFont="1" applyFill="1" applyBorder="1" applyAlignment="1">
      <alignment horizontal="center"/>
      <protection/>
    </xf>
    <xf numFmtId="43" fontId="1" fillId="0" borderId="5" xfId="21" applyNumberFormat="1" applyFont="1" applyFill="1" applyBorder="1" applyAlignment="1">
      <alignment horizontal="center"/>
      <protection/>
    </xf>
    <xf numFmtId="43" fontId="1" fillId="0" borderId="5" xfId="0" applyNumberFormat="1" applyFont="1" applyBorder="1" applyAlignment="1">
      <alignment/>
    </xf>
    <xf numFmtId="0" fontId="8" fillId="2" borderId="6" xfId="0" applyFont="1" applyFill="1" applyBorder="1" applyAlignment="1">
      <alignment/>
    </xf>
    <xf numFmtId="43" fontId="1" fillId="2" borderId="3" xfId="0" applyNumberFormat="1" applyFont="1" applyFill="1" applyBorder="1" applyAlignment="1">
      <alignment/>
    </xf>
    <xf numFmtId="43" fontId="1" fillId="2" borderId="7" xfId="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43" fontId="1" fillId="3" borderId="12" xfId="21" applyNumberFormat="1" applyFont="1" applyFill="1" applyBorder="1" applyAlignment="1">
      <alignment horizontal="center"/>
      <protection/>
    </xf>
    <xf numFmtId="43" fontId="1" fillId="3" borderId="3" xfId="21" applyNumberFormat="1" applyFont="1" applyFill="1" applyBorder="1" applyAlignment="1">
      <alignment horizontal="center"/>
      <protection/>
    </xf>
    <xf numFmtId="43" fontId="1" fillId="3" borderId="5" xfId="21" applyNumberFormat="1" applyFont="1" applyFill="1" applyBorder="1" applyAlignment="1">
      <alignment horizontal="center"/>
      <protection/>
    </xf>
    <xf numFmtId="43" fontId="1" fillId="3" borderId="12" xfId="0" applyNumberFormat="1" applyFont="1" applyFill="1" applyBorder="1" applyAlignment="1">
      <alignment/>
    </xf>
    <xf numFmtId="43" fontId="1" fillId="3" borderId="3" xfId="0" applyNumberFormat="1" applyFont="1" applyFill="1" applyBorder="1" applyAlignment="1">
      <alignment/>
    </xf>
    <xf numFmtId="43" fontId="1" fillId="3" borderId="10" xfId="0" applyNumberFormat="1" applyFont="1" applyFill="1" applyBorder="1" applyAlignment="1">
      <alignment/>
    </xf>
    <xf numFmtId="43" fontId="1" fillId="3" borderId="5" xfId="0" applyNumberFormat="1" applyFont="1" applyFill="1" applyBorder="1" applyAlignment="1">
      <alignment/>
    </xf>
    <xf numFmtId="43" fontId="2" fillId="3" borderId="5" xfId="21" applyNumberFormat="1" applyFont="1" applyFill="1" applyBorder="1" applyAlignment="1">
      <alignment horizontal="center"/>
      <protection/>
    </xf>
    <xf numFmtId="43" fontId="2" fillId="3" borderId="5" xfId="0" applyNumberFormat="1" applyFont="1" applyFill="1" applyBorder="1" applyAlignment="1">
      <alignment/>
    </xf>
    <xf numFmtId="43" fontId="2" fillId="3" borderId="3" xfId="21" applyNumberFormat="1" applyFont="1" applyFill="1" applyBorder="1" applyAlignment="1">
      <alignment horizontal="center"/>
      <protection/>
    </xf>
    <xf numFmtId="0" fontId="8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/>
    </xf>
    <xf numFmtId="43" fontId="2" fillId="0" borderId="0" xfId="21" applyNumberFormat="1" applyFont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685800</xdr:colOff>
      <xdr:row>71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657725" y="1328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685800</xdr:colOff>
      <xdr:row>70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657725" y="1312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7"/>
  <sheetViews>
    <sheetView workbookViewId="0" topLeftCell="A2">
      <selection activeCell="W71" sqref="B40:W71"/>
    </sheetView>
  </sheetViews>
  <sheetFormatPr defaultColWidth="11.421875" defaultRowHeight="12.75"/>
  <cols>
    <col min="1" max="1" width="3.28125" style="0" customWidth="1"/>
    <col min="2" max="2" width="1.57421875" style="10" customWidth="1"/>
    <col min="7" max="7" width="8.140625" style="0" customWidth="1"/>
    <col min="8" max="8" width="6.421875" style="0" hidden="1" customWidth="1"/>
    <col min="9" max="9" width="7.421875" style="0" hidden="1" customWidth="1"/>
    <col min="10" max="10" width="0.85546875" style="10" customWidth="1"/>
    <col min="11" max="11" width="1.28515625" style="0" hidden="1" customWidth="1"/>
    <col min="12" max="12" width="12.140625" style="8" customWidth="1"/>
    <col min="13" max="13" width="0.85546875" style="10" customWidth="1"/>
    <col min="14" max="14" width="13.421875" style="8" customWidth="1"/>
    <col min="15" max="15" width="1.1484375" style="22" customWidth="1"/>
    <col min="16" max="16" width="12.421875" style="0" customWidth="1"/>
    <col min="17" max="17" width="0.9921875" style="0" customWidth="1"/>
    <col min="18" max="18" width="13.00390625" style="0" customWidth="1"/>
    <col min="19" max="19" width="1.28515625" style="0" customWidth="1"/>
    <col min="20" max="20" width="12.28125" style="0" customWidth="1"/>
    <col min="21" max="21" width="1.28515625" style="0" customWidth="1"/>
    <col min="22" max="22" width="13.7109375" style="0" customWidth="1"/>
    <col min="23" max="23" width="1.1484375" style="76" customWidth="1"/>
  </cols>
  <sheetData>
    <row r="1" spans="3:14" ht="24" customHeight="1">
      <c r="C1" s="131" t="s">
        <v>7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2:15" ht="15.75" customHeight="1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65"/>
    </row>
    <row r="3" spans="2:15" ht="15.7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5"/>
    </row>
    <row r="4" spans="2:23" ht="15.75" customHeight="1">
      <c r="B4" s="70"/>
      <c r="C4" s="70"/>
      <c r="D4" s="70"/>
      <c r="E4" s="70"/>
      <c r="F4" s="70"/>
      <c r="G4" s="70"/>
      <c r="H4" s="70"/>
      <c r="I4" s="70"/>
      <c r="J4" s="71"/>
      <c r="K4" s="71"/>
      <c r="L4" s="71"/>
      <c r="M4" s="71"/>
      <c r="N4" s="71"/>
      <c r="O4" s="72"/>
      <c r="P4" s="51"/>
      <c r="Q4" s="51"/>
      <c r="R4" s="51"/>
      <c r="S4" s="51"/>
      <c r="T4" s="51"/>
      <c r="U4" s="51"/>
      <c r="V4" s="51"/>
      <c r="W4" s="84"/>
    </row>
    <row r="5" spans="2:24" ht="15.75" customHeight="1">
      <c r="B5" s="71"/>
      <c r="C5" s="71"/>
      <c r="D5" s="71"/>
      <c r="E5" s="71"/>
      <c r="F5" s="71"/>
      <c r="G5" s="71"/>
      <c r="H5" s="70"/>
      <c r="I5" s="70"/>
      <c r="J5" s="135" t="s">
        <v>40</v>
      </c>
      <c r="K5" s="136"/>
      <c r="L5" s="136"/>
      <c r="M5" s="136"/>
      <c r="N5" s="136"/>
      <c r="O5" s="136"/>
      <c r="P5" s="136" t="s">
        <v>42</v>
      </c>
      <c r="Q5" s="136"/>
      <c r="R5" s="136"/>
      <c r="S5" s="83"/>
      <c r="T5" s="137" t="s">
        <v>43</v>
      </c>
      <c r="U5" s="137"/>
      <c r="V5" s="137"/>
      <c r="W5" s="138"/>
      <c r="X5" s="73"/>
    </row>
    <row r="6" spans="2:24" ht="7.5" customHeight="1" hidden="1"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7"/>
      <c r="P6" s="73"/>
      <c r="Q6" s="73"/>
      <c r="R6" s="73"/>
      <c r="S6" s="83"/>
      <c r="T6" s="73"/>
      <c r="U6" s="73"/>
      <c r="V6" s="73"/>
      <c r="W6" s="94"/>
      <c r="X6" s="73"/>
    </row>
    <row r="7" spans="2:24" ht="3.75" customHeight="1" hidden="1">
      <c r="B7" s="38"/>
      <c r="C7" s="24"/>
      <c r="D7" s="24"/>
      <c r="E7" s="24"/>
      <c r="F7" s="24"/>
      <c r="G7" s="24"/>
      <c r="H7" s="54"/>
      <c r="I7" s="54"/>
      <c r="J7" s="55"/>
      <c r="K7" s="54"/>
      <c r="L7" s="56"/>
      <c r="M7" s="55"/>
      <c r="N7" s="56"/>
      <c r="O7" s="66"/>
      <c r="P7" s="73"/>
      <c r="Q7" s="73"/>
      <c r="R7" s="73"/>
      <c r="S7" s="83"/>
      <c r="T7" s="73"/>
      <c r="U7" s="73"/>
      <c r="V7" s="73"/>
      <c r="W7" s="94"/>
      <c r="X7" s="73"/>
    </row>
    <row r="8" spans="2:24" ht="21.75" customHeight="1">
      <c r="B8" s="23"/>
      <c r="C8" s="45" t="s">
        <v>0</v>
      </c>
      <c r="D8" s="39"/>
      <c r="E8" s="39"/>
      <c r="F8" s="39"/>
      <c r="G8" s="39"/>
      <c r="H8" s="1"/>
      <c r="I8" s="1"/>
      <c r="J8" s="40"/>
      <c r="K8" s="1"/>
      <c r="L8" s="46" t="s">
        <v>5</v>
      </c>
      <c r="M8" s="47"/>
      <c r="N8" s="48" t="s">
        <v>6</v>
      </c>
      <c r="O8" s="69"/>
      <c r="P8" s="74" t="s">
        <v>5</v>
      </c>
      <c r="Q8" s="46"/>
      <c r="R8" s="75" t="s">
        <v>6</v>
      </c>
      <c r="S8" s="83"/>
      <c r="T8" s="74" t="s">
        <v>5</v>
      </c>
      <c r="U8" s="46"/>
      <c r="V8" s="75" t="s">
        <v>6</v>
      </c>
      <c r="W8" s="95"/>
      <c r="X8" s="73"/>
    </row>
    <row r="9" spans="2:25" ht="19.5" customHeight="1">
      <c r="B9" s="23"/>
      <c r="C9" s="64" t="s">
        <v>11</v>
      </c>
      <c r="D9" s="27"/>
      <c r="E9" s="27"/>
      <c r="F9" s="27"/>
      <c r="G9" s="28"/>
      <c r="H9" s="1"/>
      <c r="I9" s="11"/>
      <c r="J9" s="40"/>
      <c r="K9" s="1"/>
      <c r="L9" s="106">
        <v>1219.9</v>
      </c>
      <c r="M9" s="110" t="e">
        <f>ROUND(#REF!*1.0375,2)</f>
        <v>#REF!</v>
      </c>
      <c r="N9" s="118">
        <f>L9*16</f>
        <v>19518.4</v>
      </c>
      <c r="O9" s="102"/>
      <c r="P9" s="107">
        <v>1232.1</v>
      </c>
      <c r="Q9" s="104"/>
      <c r="R9" s="121">
        <f>P9*16</f>
        <v>19713.6</v>
      </c>
      <c r="S9" s="105"/>
      <c r="T9" s="107">
        <v>1244.42</v>
      </c>
      <c r="U9" s="104"/>
      <c r="V9" s="121">
        <f>T9*16</f>
        <v>19910.72</v>
      </c>
      <c r="W9" s="95"/>
      <c r="X9" s="73"/>
      <c r="Y9" s="76"/>
    </row>
    <row r="10" spans="2:25" ht="15">
      <c r="B10" s="23"/>
      <c r="C10" s="29" t="s">
        <v>12</v>
      </c>
      <c r="D10" s="4"/>
      <c r="E10" s="4"/>
      <c r="F10" s="4"/>
      <c r="G10" s="13"/>
      <c r="H10" s="14"/>
      <c r="I10" s="11"/>
      <c r="J10" s="40"/>
      <c r="K10" s="1"/>
      <c r="L10" s="100">
        <v>1036.88</v>
      </c>
      <c r="M10" s="101"/>
      <c r="N10" s="119">
        <f>L10*16</f>
        <v>16590.08</v>
      </c>
      <c r="O10" s="102"/>
      <c r="P10" s="103">
        <v>1047.25</v>
      </c>
      <c r="Q10" s="104"/>
      <c r="R10" s="122">
        <f>P10*16</f>
        <v>16756</v>
      </c>
      <c r="S10" s="105"/>
      <c r="T10" s="103">
        <v>1057.72</v>
      </c>
      <c r="U10" s="104"/>
      <c r="V10" s="122">
        <f>T10*16</f>
        <v>16923.52</v>
      </c>
      <c r="W10" s="95"/>
      <c r="X10" s="73"/>
      <c r="Y10" s="76"/>
    </row>
    <row r="11" spans="2:25" ht="15">
      <c r="B11" s="23"/>
      <c r="C11" s="29" t="s">
        <v>13</v>
      </c>
      <c r="D11" s="4"/>
      <c r="E11" s="4"/>
      <c r="F11" s="4"/>
      <c r="G11" s="17"/>
      <c r="H11" s="1"/>
      <c r="I11" s="11"/>
      <c r="J11" s="40"/>
      <c r="K11" s="1"/>
      <c r="L11" s="100">
        <v>853.89</v>
      </c>
      <c r="M11" s="101"/>
      <c r="N11" s="119">
        <f>L11*16</f>
        <v>13662.24</v>
      </c>
      <c r="O11" s="102"/>
      <c r="P11" s="103">
        <v>862.43</v>
      </c>
      <c r="Q11" s="104"/>
      <c r="R11" s="122">
        <f>P11*16</f>
        <v>13798.88</v>
      </c>
      <c r="S11" s="105"/>
      <c r="T11" s="103">
        <v>871.05</v>
      </c>
      <c r="U11" s="104"/>
      <c r="V11" s="122">
        <f>T11*16</f>
        <v>13936.8</v>
      </c>
      <c r="W11" s="95"/>
      <c r="X11" s="73"/>
      <c r="Y11" s="76"/>
    </row>
    <row r="12" spans="2:25" ht="6.75" customHeight="1">
      <c r="B12" s="23"/>
      <c r="C12" s="30" t="s">
        <v>4</v>
      </c>
      <c r="D12" s="31"/>
      <c r="E12" s="31"/>
      <c r="F12" s="31"/>
      <c r="G12" s="32"/>
      <c r="H12" s="1"/>
      <c r="I12" s="11"/>
      <c r="J12" s="40"/>
      <c r="K12" s="1"/>
      <c r="L12" s="111"/>
      <c r="M12" s="101"/>
      <c r="N12" s="120"/>
      <c r="O12" s="102"/>
      <c r="P12" s="112"/>
      <c r="Q12" s="104"/>
      <c r="R12" s="123"/>
      <c r="S12" s="113"/>
      <c r="T12" s="112"/>
      <c r="U12" s="114"/>
      <c r="V12" s="124"/>
      <c r="W12" s="95"/>
      <c r="X12" s="73"/>
      <c r="Y12" s="76"/>
    </row>
    <row r="13" spans="2:25" ht="21" customHeight="1">
      <c r="B13" s="23"/>
      <c r="C13" s="25" t="s">
        <v>1</v>
      </c>
      <c r="D13" s="26"/>
      <c r="E13" s="26"/>
      <c r="F13" s="26"/>
      <c r="G13" s="26"/>
      <c r="H13" s="1"/>
      <c r="I13" s="1"/>
      <c r="J13" s="40"/>
      <c r="K13" s="1"/>
      <c r="L13" s="115"/>
      <c r="M13" s="101"/>
      <c r="N13" s="115"/>
      <c r="O13" s="104"/>
      <c r="P13" s="115"/>
      <c r="Q13" s="104"/>
      <c r="R13" s="115"/>
      <c r="S13" s="104"/>
      <c r="T13" s="115"/>
      <c r="U13" s="104"/>
      <c r="V13" s="115"/>
      <c r="W13" s="57"/>
      <c r="X13" s="73"/>
      <c r="Y13" s="76"/>
    </row>
    <row r="14" spans="2:25" ht="23.25" customHeight="1">
      <c r="B14" s="23"/>
      <c r="C14" s="64" t="s">
        <v>14</v>
      </c>
      <c r="D14" s="27"/>
      <c r="E14" s="27"/>
      <c r="F14" s="27"/>
      <c r="G14" s="28"/>
      <c r="H14" s="1"/>
      <c r="I14" s="11"/>
      <c r="J14" s="40"/>
      <c r="K14" s="1"/>
      <c r="L14" s="106">
        <v>1219.9</v>
      </c>
      <c r="M14" s="101"/>
      <c r="N14" s="118">
        <f aca="true" t="shared" si="0" ref="N14:N20">L14*16</f>
        <v>19518.4</v>
      </c>
      <c r="O14" s="102"/>
      <c r="P14" s="107">
        <v>1232.1</v>
      </c>
      <c r="Q14" s="104"/>
      <c r="R14" s="121">
        <f aca="true" t="shared" si="1" ref="R14:R20">P14*16</f>
        <v>19713.6</v>
      </c>
      <c r="S14" s="105"/>
      <c r="T14" s="107">
        <v>1244.42</v>
      </c>
      <c r="U14" s="104"/>
      <c r="V14" s="121">
        <f aca="true" t="shared" si="2" ref="V14:V20">T14*16</f>
        <v>19910.72</v>
      </c>
      <c r="W14" s="95"/>
      <c r="X14" s="73"/>
      <c r="Y14" s="76"/>
    </row>
    <row r="15" spans="2:25" ht="15">
      <c r="B15" s="23"/>
      <c r="C15" s="29" t="s">
        <v>15</v>
      </c>
      <c r="D15" s="4"/>
      <c r="E15" s="4"/>
      <c r="F15" s="4"/>
      <c r="G15" s="17"/>
      <c r="H15" s="1"/>
      <c r="I15" s="11"/>
      <c r="J15" s="40"/>
      <c r="K15" s="1"/>
      <c r="L15" s="100">
        <v>1036.88</v>
      </c>
      <c r="M15" s="101"/>
      <c r="N15" s="119">
        <f t="shared" si="0"/>
        <v>16590.08</v>
      </c>
      <c r="O15" s="102"/>
      <c r="P15" s="103">
        <v>1047.25</v>
      </c>
      <c r="Q15" s="104"/>
      <c r="R15" s="122">
        <f t="shared" si="1"/>
        <v>16756</v>
      </c>
      <c r="S15" s="105"/>
      <c r="T15" s="103">
        <v>1057.72</v>
      </c>
      <c r="U15" s="104"/>
      <c r="V15" s="122">
        <f t="shared" si="2"/>
        <v>16923.52</v>
      </c>
      <c r="W15" s="95"/>
      <c r="X15" s="73"/>
      <c r="Y15" s="76"/>
    </row>
    <row r="16" spans="2:25" ht="15">
      <c r="B16" s="23"/>
      <c r="C16" s="29" t="s">
        <v>16</v>
      </c>
      <c r="D16" s="4"/>
      <c r="E16" s="4"/>
      <c r="F16" s="4"/>
      <c r="G16" s="17"/>
      <c r="H16" s="1"/>
      <c r="I16" s="11"/>
      <c r="J16" s="40"/>
      <c r="K16" s="1"/>
      <c r="L16" s="100">
        <v>914.9</v>
      </c>
      <c r="M16" s="101"/>
      <c r="N16" s="119">
        <f t="shared" si="0"/>
        <v>14638.4</v>
      </c>
      <c r="O16" s="102"/>
      <c r="P16" s="103">
        <v>924.05</v>
      </c>
      <c r="Q16" s="104"/>
      <c r="R16" s="122">
        <f t="shared" si="1"/>
        <v>14784.8</v>
      </c>
      <c r="S16" s="105"/>
      <c r="T16" s="103">
        <v>933.29</v>
      </c>
      <c r="U16" s="104"/>
      <c r="V16" s="122">
        <f t="shared" si="2"/>
        <v>14932.64</v>
      </c>
      <c r="W16" s="95"/>
      <c r="X16" s="73"/>
      <c r="Y16" s="76"/>
    </row>
    <row r="17" spans="2:25" ht="15">
      <c r="B17" s="23"/>
      <c r="C17" s="29" t="s">
        <v>17</v>
      </c>
      <c r="D17" s="4"/>
      <c r="E17" s="4"/>
      <c r="F17" s="4"/>
      <c r="G17" s="17"/>
      <c r="H17" s="1"/>
      <c r="I17" s="11"/>
      <c r="J17" s="40"/>
      <c r="K17" s="1"/>
      <c r="L17" s="100">
        <v>853.89</v>
      </c>
      <c r="M17" s="101"/>
      <c r="N17" s="119">
        <f t="shared" si="0"/>
        <v>13662.24</v>
      </c>
      <c r="O17" s="102"/>
      <c r="P17" s="103">
        <v>862.43</v>
      </c>
      <c r="Q17" s="104"/>
      <c r="R17" s="122">
        <f t="shared" si="1"/>
        <v>13798.88</v>
      </c>
      <c r="S17" s="105"/>
      <c r="T17" s="103">
        <v>871.05</v>
      </c>
      <c r="U17" s="104"/>
      <c r="V17" s="122">
        <f t="shared" si="2"/>
        <v>13936.8</v>
      </c>
      <c r="W17" s="95"/>
      <c r="X17" s="73"/>
      <c r="Y17" s="76"/>
    </row>
    <row r="18" spans="2:25" ht="15">
      <c r="B18" s="23"/>
      <c r="C18" s="29" t="s">
        <v>18</v>
      </c>
      <c r="D18" s="4"/>
      <c r="E18" s="4"/>
      <c r="F18" s="4"/>
      <c r="G18" s="17"/>
      <c r="H18" s="1"/>
      <c r="I18" s="15"/>
      <c r="J18" s="58"/>
      <c r="K18" s="59"/>
      <c r="L18" s="100">
        <v>853.89</v>
      </c>
      <c r="M18" s="101"/>
      <c r="N18" s="119">
        <f t="shared" si="0"/>
        <v>13662.24</v>
      </c>
      <c r="O18" s="102"/>
      <c r="P18" s="103">
        <v>862.43</v>
      </c>
      <c r="Q18" s="104"/>
      <c r="R18" s="122">
        <f t="shared" si="1"/>
        <v>13798.88</v>
      </c>
      <c r="S18" s="105"/>
      <c r="T18" s="103">
        <v>871.05</v>
      </c>
      <c r="U18" s="104"/>
      <c r="V18" s="122">
        <f t="shared" si="2"/>
        <v>13936.8</v>
      </c>
      <c r="W18" s="95"/>
      <c r="X18" s="73"/>
      <c r="Y18" s="76"/>
    </row>
    <row r="19" spans="2:25" ht="15">
      <c r="B19" s="23"/>
      <c r="C19" s="29" t="s">
        <v>19</v>
      </c>
      <c r="D19" s="4"/>
      <c r="E19" s="4"/>
      <c r="F19" s="4"/>
      <c r="G19" s="17"/>
      <c r="H19" s="1"/>
      <c r="I19" s="11"/>
      <c r="J19" s="40"/>
      <c r="K19" s="1"/>
      <c r="L19" s="100">
        <v>822.7</v>
      </c>
      <c r="M19" s="101"/>
      <c r="N19" s="119">
        <f t="shared" si="0"/>
        <v>13163.2</v>
      </c>
      <c r="O19" s="102"/>
      <c r="P19" s="103">
        <v>830.93</v>
      </c>
      <c r="Q19" s="104"/>
      <c r="R19" s="122">
        <f t="shared" si="1"/>
        <v>13294.88</v>
      </c>
      <c r="S19" s="105"/>
      <c r="T19" s="103">
        <v>839.24</v>
      </c>
      <c r="U19" s="104"/>
      <c r="V19" s="122">
        <f t="shared" si="2"/>
        <v>13427.84</v>
      </c>
      <c r="W19" s="95"/>
      <c r="X19" s="73"/>
      <c r="Y19" s="76"/>
    </row>
    <row r="20" spans="2:25" ht="15">
      <c r="B20" s="23"/>
      <c r="C20" s="33" t="s">
        <v>20</v>
      </c>
      <c r="D20" s="4"/>
      <c r="E20" s="4"/>
      <c r="F20" s="4"/>
      <c r="G20" s="17"/>
      <c r="H20" s="1"/>
      <c r="I20" s="11"/>
      <c r="J20" s="40"/>
      <c r="K20" s="1"/>
      <c r="L20" s="100">
        <v>802.94</v>
      </c>
      <c r="M20" s="101"/>
      <c r="N20" s="119">
        <f t="shared" si="0"/>
        <v>12847.04</v>
      </c>
      <c r="O20" s="102"/>
      <c r="P20" s="103">
        <v>810.97</v>
      </c>
      <c r="Q20" s="104"/>
      <c r="R20" s="122">
        <f t="shared" si="1"/>
        <v>12975.52</v>
      </c>
      <c r="S20" s="105"/>
      <c r="T20" s="103">
        <v>819.08</v>
      </c>
      <c r="U20" s="104"/>
      <c r="V20" s="122">
        <f t="shared" si="2"/>
        <v>13105.28</v>
      </c>
      <c r="W20" s="95"/>
      <c r="X20" s="73"/>
      <c r="Y20" s="76"/>
    </row>
    <row r="21" spans="2:25" ht="15">
      <c r="B21" s="23"/>
      <c r="C21" s="29" t="s">
        <v>21</v>
      </c>
      <c r="D21" s="4"/>
      <c r="E21" s="4"/>
      <c r="F21" s="4"/>
      <c r="G21" s="17"/>
      <c r="H21" s="1"/>
      <c r="I21" s="11"/>
      <c r="J21" s="40"/>
      <c r="K21" s="1"/>
      <c r="L21" s="100"/>
      <c r="M21" s="101"/>
      <c r="N21" s="119"/>
      <c r="O21" s="102"/>
      <c r="P21" s="103"/>
      <c r="Q21" s="104"/>
      <c r="R21" s="122"/>
      <c r="S21" s="105"/>
      <c r="T21" s="103"/>
      <c r="U21" s="104"/>
      <c r="V21" s="122"/>
      <c r="W21" s="95"/>
      <c r="X21" s="73"/>
      <c r="Y21" s="76"/>
    </row>
    <row r="22" spans="2:25" ht="15">
      <c r="B22" s="23"/>
      <c r="C22" s="29" t="s">
        <v>22</v>
      </c>
      <c r="D22" s="4"/>
      <c r="E22" s="4"/>
      <c r="F22" s="4"/>
      <c r="G22" s="17"/>
      <c r="H22" s="1"/>
      <c r="I22" s="11"/>
      <c r="J22" s="40"/>
      <c r="K22" s="1"/>
      <c r="L22" s="100">
        <v>773.37</v>
      </c>
      <c r="M22" s="101"/>
      <c r="N22" s="119">
        <f>L22*16</f>
        <v>12373.92</v>
      </c>
      <c r="O22" s="102"/>
      <c r="P22" s="103">
        <v>781.1</v>
      </c>
      <c r="Q22" s="104"/>
      <c r="R22" s="122">
        <f>P22*16</f>
        <v>12497.6</v>
      </c>
      <c r="S22" s="105"/>
      <c r="T22" s="103">
        <v>788.91</v>
      </c>
      <c r="U22" s="104"/>
      <c r="V22" s="122">
        <f>T22*16</f>
        <v>12622.56</v>
      </c>
      <c r="W22" s="95"/>
      <c r="X22" s="73"/>
      <c r="Y22" s="76"/>
    </row>
    <row r="23" spans="2:25" ht="15">
      <c r="B23" s="23"/>
      <c r="C23" s="29" t="s">
        <v>8</v>
      </c>
      <c r="D23" s="4"/>
      <c r="E23" s="4"/>
      <c r="F23" s="4"/>
      <c r="G23" s="17"/>
      <c r="H23" s="1"/>
      <c r="I23" s="11"/>
      <c r="J23" s="60"/>
      <c r="K23" s="61"/>
      <c r="L23" s="100"/>
      <c r="M23" s="104"/>
      <c r="N23" s="119"/>
      <c r="O23" s="102"/>
      <c r="P23" s="103"/>
      <c r="Q23" s="104"/>
      <c r="R23" s="122"/>
      <c r="S23" s="105"/>
      <c r="T23" s="103"/>
      <c r="U23" s="104"/>
      <c r="V23" s="122"/>
      <c r="W23" s="95"/>
      <c r="X23" s="73"/>
      <c r="Y23" s="76"/>
    </row>
    <row r="24" spans="2:25" ht="15">
      <c r="B24" s="23"/>
      <c r="C24" s="29" t="s">
        <v>23</v>
      </c>
      <c r="D24" s="4"/>
      <c r="E24" s="4"/>
      <c r="F24" s="4"/>
      <c r="G24" s="17"/>
      <c r="H24" s="1"/>
      <c r="I24" s="11"/>
      <c r="J24" s="60"/>
      <c r="K24" s="61"/>
      <c r="L24" s="100"/>
      <c r="M24" s="104"/>
      <c r="N24" s="119"/>
      <c r="O24" s="102"/>
      <c r="P24" s="103"/>
      <c r="Q24" s="104"/>
      <c r="R24" s="122"/>
      <c r="S24" s="105"/>
      <c r="T24" s="103"/>
      <c r="U24" s="104"/>
      <c r="V24" s="122"/>
      <c r="W24" s="95"/>
      <c r="X24" s="73"/>
      <c r="Y24" s="76"/>
    </row>
    <row r="25" spans="2:25" ht="6" customHeight="1">
      <c r="B25" s="23"/>
      <c r="C25" s="34"/>
      <c r="D25" s="31"/>
      <c r="E25" s="31"/>
      <c r="F25" s="31"/>
      <c r="G25" s="32"/>
      <c r="H25" s="1"/>
      <c r="I25" s="11"/>
      <c r="J25" s="40"/>
      <c r="K25" s="1"/>
      <c r="L25" s="111"/>
      <c r="M25" s="101"/>
      <c r="N25" s="120"/>
      <c r="O25" s="102"/>
      <c r="P25" s="112"/>
      <c r="Q25" s="104"/>
      <c r="R25" s="124"/>
      <c r="S25" s="105"/>
      <c r="T25" s="112"/>
      <c r="U25" s="104"/>
      <c r="V25" s="124"/>
      <c r="W25" s="95"/>
      <c r="X25" s="73"/>
      <c r="Y25" s="76"/>
    </row>
    <row r="26" spans="2:25" ht="20.25" customHeight="1">
      <c r="B26" s="23"/>
      <c r="C26" s="25" t="s">
        <v>2</v>
      </c>
      <c r="D26" s="26"/>
      <c r="E26" s="26"/>
      <c r="F26" s="26"/>
      <c r="G26" s="26"/>
      <c r="H26" s="1"/>
      <c r="I26" s="49"/>
      <c r="J26" s="40"/>
      <c r="K26" s="1"/>
      <c r="L26" s="116"/>
      <c r="M26" s="101"/>
      <c r="N26" s="104"/>
      <c r="O26" s="104"/>
      <c r="P26" s="104"/>
      <c r="Q26" s="104"/>
      <c r="R26" s="104"/>
      <c r="S26" s="104"/>
      <c r="T26" s="104"/>
      <c r="U26" s="104"/>
      <c r="V26" s="104"/>
      <c r="W26" s="57"/>
      <c r="X26" s="73"/>
      <c r="Y26" s="76"/>
    </row>
    <row r="27" spans="2:25" ht="20.25" customHeight="1">
      <c r="B27" s="23"/>
      <c r="C27" s="33" t="s">
        <v>24</v>
      </c>
      <c r="D27" s="4"/>
      <c r="E27" s="4"/>
      <c r="F27" s="4"/>
      <c r="G27" s="17"/>
      <c r="H27" s="1"/>
      <c r="I27" s="11"/>
      <c r="J27" s="40"/>
      <c r="K27" s="1"/>
      <c r="L27" s="106">
        <v>1097.87</v>
      </c>
      <c r="M27" s="101"/>
      <c r="N27" s="118">
        <f aca="true" t="shared" si="3" ref="N27:N32">L27*16</f>
        <v>17565.92</v>
      </c>
      <c r="O27" s="102"/>
      <c r="P27" s="107">
        <v>1108.85</v>
      </c>
      <c r="Q27" s="104"/>
      <c r="R27" s="121">
        <f aca="true" t="shared" si="4" ref="R27:R32">P27*16</f>
        <v>17741.6</v>
      </c>
      <c r="S27" s="105"/>
      <c r="T27" s="107">
        <v>1119.94</v>
      </c>
      <c r="U27" s="104"/>
      <c r="V27" s="121">
        <f aca="true" t="shared" si="5" ref="V27:V32">T27*16</f>
        <v>17919.04</v>
      </c>
      <c r="W27" s="95"/>
      <c r="X27" s="73"/>
      <c r="Y27" s="76"/>
    </row>
    <row r="28" spans="2:25" ht="15">
      <c r="B28" s="23"/>
      <c r="C28" s="33" t="s">
        <v>17</v>
      </c>
      <c r="D28" s="4"/>
      <c r="E28" s="4"/>
      <c r="F28" s="4"/>
      <c r="G28" s="17"/>
      <c r="H28" s="1"/>
      <c r="I28" s="11"/>
      <c r="J28" s="40"/>
      <c r="K28" s="1"/>
      <c r="L28" s="100">
        <v>914.9</v>
      </c>
      <c r="M28" s="101"/>
      <c r="N28" s="119">
        <f t="shared" si="3"/>
        <v>14638.4</v>
      </c>
      <c r="O28" s="102"/>
      <c r="P28" s="103">
        <v>924.05</v>
      </c>
      <c r="Q28" s="104"/>
      <c r="R28" s="122">
        <f t="shared" si="4"/>
        <v>14784.8</v>
      </c>
      <c r="S28" s="105"/>
      <c r="T28" s="103">
        <v>933.29</v>
      </c>
      <c r="U28" s="104"/>
      <c r="V28" s="122">
        <f t="shared" si="5"/>
        <v>14932.64</v>
      </c>
      <c r="W28" s="95"/>
      <c r="X28" s="73"/>
      <c r="Y28" s="76"/>
    </row>
    <row r="29" spans="2:25" ht="15">
      <c r="B29" s="23"/>
      <c r="C29" s="33" t="s">
        <v>25</v>
      </c>
      <c r="D29" s="4"/>
      <c r="E29" s="4"/>
      <c r="F29" s="4"/>
      <c r="G29" s="17"/>
      <c r="H29" s="1"/>
      <c r="I29" s="11"/>
      <c r="J29" s="40"/>
      <c r="K29" s="1"/>
      <c r="L29" s="100">
        <v>853.89</v>
      </c>
      <c r="M29" s="101"/>
      <c r="N29" s="119">
        <f t="shared" si="3"/>
        <v>13662.24</v>
      </c>
      <c r="O29" s="102"/>
      <c r="P29" s="103">
        <v>862.43</v>
      </c>
      <c r="Q29" s="104"/>
      <c r="R29" s="122">
        <f t="shared" si="4"/>
        <v>13798.88</v>
      </c>
      <c r="S29" s="105"/>
      <c r="T29" s="103">
        <v>871.05</v>
      </c>
      <c r="U29" s="104"/>
      <c r="V29" s="122">
        <f t="shared" si="5"/>
        <v>13936.8</v>
      </c>
      <c r="W29" s="95"/>
      <c r="X29" s="73"/>
      <c r="Y29" s="76"/>
    </row>
    <row r="30" spans="2:25" ht="15">
      <c r="B30" s="23"/>
      <c r="C30" s="33" t="s">
        <v>26</v>
      </c>
      <c r="D30" s="4"/>
      <c r="E30" s="4"/>
      <c r="F30" s="4"/>
      <c r="G30" s="17"/>
      <c r="H30" s="4"/>
      <c r="I30" s="17"/>
      <c r="J30" s="39"/>
      <c r="K30" s="4"/>
      <c r="L30" s="100">
        <v>834.57</v>
      </c>
      <c r="M30" s="101"/>
      <c r="N30" s="119">
        <f t="shared" si="3"/>
        <v>13353.12</v>
      </c>
      <c r="O30" s="102"/>
      <c r="P30" s="103">
        <v>842.92</v>
      </c>
      <c r="Q30" s="104"/>
      <c r="R30" s="122">
        <f t="shared" si="4"/>
        <v>13486.72</v>
      </c>
      <c r="S30" s="105"/>
      <c r="T30" s="103">
        <v>851.35</v>
      </c>
      <c r="U30" s="104"/>
      <c r="V30" s="122">
        <f t="shared" si="5"/>
        <v>13621.6</v>
      </c>
      <c r="W30" s="95"/>
      <c r="X30" s="73"/>
      <c r="Y30" s="76"/>
    </row>
    <row r="31" spans="2:25" ht="15">
      <c r="B31" s="23"/>
      <c r="C31" s="33" t="s">
        <v>27</v>
      </c>
      <c r="D31" s="2"/>
      <c r="E31" s="3"/>
      <c r="F31" s="3"/>
      <c r="G31" s="16"/>
      <c r="H31" s="3"/>
      <c r="I31" s="16"/>
      <c r="J31" s="63"/>
      <c r="K31" s="3"/>
      <c r="L31" s="100">
        <v>802.94</v>
      </c>
      <c r="M31" s="101"/>
      <c r="N31" s="119">
        <f t="shared" si="3"/>
        <v>12847.04</v>
      </c>
      <c r="O31" s="102"/>
      <c r="P31" s="103">
        <f>L31*1.01</f>
        <v>810.9694000000001</v>
      </c>
      <c r="Q31" s="104"/>
      <c r="R31" s="122">
        <f t="shared" si="4"/>
        <v>12975.510400000001</v>
      </c>
      <c r="S31" s="105"/>
      <c r="T31" s="103">
        <v>819.08</v>
      </c>
      <c r="U31" s="104"/>
      <c r="V31" s="122">
        <f t="shared" si="5"/>
        <v>13105.28</v>
      </c>
      <c r="W31" s="95"/>
      <c r="X31" s="73"/>
      <c r="Y31" s="76"/>
    </row>
    <row r="32" spans="2:25" ht="15">
      <c r="B32" s="23"/>
      <c r="C32" s="33" t="s">
        <v>28</v>
      </c>
      <c r="D32" s="4"/>
      <c r="E32" s="4"/>
      <c r="F32" s="4"/>
      <c r="G32" s="17"/>
      <c r="H32" s="1"/>
      <c r="I32" s="11"/>
      <c r="J32" s="40"/>
      <c r="K32" s="1"/>
      <c r="L32" s="100">
        <v>783.25</v>
      </c>
      <c r="M32" s="101"/>
      <c r="N32" s="119">
        <f t="shared" si="3"/>
        <v>12532</v>
      </c>
      <c r="O32" s="102"/>
      <c r="P32" s="103">
        <v>791.08</v>
      </c>
      <c r="Q32" s="104"/>
      <c r="R32" s="122">
        <f t="shared" si="4"/>
        <v>12657.28</v>
      </c>
      <c r="S32" s="117"/>
      <c r="T32" s="103">
        <v>798.99</v>
      </c>
      <c r="U32" s="104"/>
      <c r="V32" s="122">
        <f t="shared" si="5"/>
        <v>12783.84</v>
      </c>
      <c r="W32" s="95"/>
      <c r="X32" s="73"/>
      <c r="Y32" s="76"/>
    </row>
    <row r="33" spans="2:25" ht="7.5" customHeight="1">
      <c r="B33" s="23"/>
      <c r="C33" s="30"/>
      <c r="D33" s="31"/>
      <c r="E33" s="31"/>
      <c r="F33" s="31"/>
      <c r="G33" s="32"/>
      <c r="H33" s="5"/>
      <c r="I33" s="18"/>
      <c r="J33" s="40"/>
      <c r="K33" s="5"/>
      <c r="L33" s="19"/>
      <c r="M33" s="41"/>
      <c r="N33" s="125"/>
      <c r="O33" s="57"/>
      <c r="P33" s="78"/>
      <c r="Q33" s="69"/>
      <c r="R33" s="126"/>
      <c r="S33" s="86"/>
      <c r="T33" s="78"/>
      <c r="U33" s="62"/>
      <c r="V33" s="126"/>
      <c r="W33" s="95"/>
      <c r="X33" s="73"/>
      <c r="Y33" s="76"/>
    </row>
    <row r="34" spans="2:25" ht="9.75" customHeight="1">
      <c r="B34" s="92"/>
      <c r="C34" s="91"/>
      <c r="D34" s="91"/>
      <c r="E34" s="91"/>
      <c r="F34" s="91"/>
      <c r="G34" s="91"/>
      <c r="H34" s="87"/>
      <c r="I34" s="87"/>
      <c r="J34" s="87"/>
      <c r="K34" s="87"/>
      <c r="L34" s="68"/>
      <c r="M34" s="88"/>
      <c r="N34" s="68"/>
      <c r="O34" s="89"/>
      <c r="P34" s="90"/>
      <c r="Q34" s="89"/>
      <c r="R34" s="90"/>
      <c r="S34" s="50"/>
      <c r="T34" s="90"/>
      <c r="U34" s="90"/>
      <c r="V34" s="90"/>
      <c r="W34" s="98"/>
      <c r="X34" s="73"/>
      <c r="Y34" s="76"/>
    </row>
    <row r="35" spans="2:15" ht="15.75" customHeight="1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65"/>
    </row>
    <row r="36" spans="2:15" ht="15.7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65"/>
    </row>
    <row r="37" spans="2:15" ht="15.75" customHeight="1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65"/>
    </row>
    <row r="38" spans="2:15" ht="15.75" customHeight="1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65"/>
    </row>
    <row r="39" spans="2:15" ht="15.75" customHeight="1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65"/>
    </row>
    <row r="40" spans="3:14" ht="24" customHeight="1">
      <c r="C40" s="131" t="s">
        <v>7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</row>
    <row r="41" spans="2:15" ht="15.75" customHeight="1">
      <c r="B41" s="134" t="s">
        <v>41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65"/>
    </row>
    <row r="42" spans="2:15" ht="15.75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65"/>
    </row>
    <row r="43" spans="2:19" ht="15.75" customHeight="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65"/>
      <c r="R43" t="s">
        <v>4</v>
      </c>
      <c r="S43" s="51"/>
    </row>
    <row r="44" spans="2:24" ht="15.75" customHeight="1">
      <c r="B44" s="71"/>
      <c r="C44" s="71"/>
      <c r="D44" s="71"/>
      <c r="E44" s="71"/>
      <c r="F44" s="71"/>
      <c r="G44" s="71"/>
      <c r="H44" s="70"/>
      <c r="I44" s="70"/>
      <c r="J44" s="139" t="s">
        <v>40</v>
      </c>
      <c r="K44" s="137"/>
      <c r="L44" s="137"/>
      <c r="M44" s="137"/>
      <c r="N44" s="137"/>
      <c r="O44" s="137"/>
      <c r="P44" s="137" t="s">
        <v>42</v>
      </c>
      <c r="Q44" s="137"/>
      <c r="R44" s="137"/>
      <c r="S44" s="83"/>
      <c r="T44" s="137" t="s">
        <v>43</v>
      </c>
      <c r="U44" s="137"/>
      <c r="V44" s="137"/>
      <c r="W44" s="138"/>
      <c r="X44" s="85"/>
    </row>
    <row r="45" spans="2:24" ht="7.5" customHeight="1" hidden="1"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6"/>
      <c r="N45" s="7"/>
      <c r="P45" s="73"/>
      <c r="Q45" s="73"/>
      <c r="R45" s="73"/>
      <c r="S45" s="83"/>
      <c r="T45" s="73"/>
      <c r="U45" s="73"/>
      <c r="V45" s="73"/>
      <c r="W45" s="94"/>
      <c r="X45" s="85"/>
    </row>
    <row r="46" spans="2:24" ht="3.75" customHeight="1" hidden="1">
      <c r="B46" s="38"/>
      <c r="C46" s="24"/>
      <c r="D46" s="24"/>
      <c r="E46" s="24"/>
      <c r="F46" s="24"/>
      <c r="G46" s="24"/>
      <c r="H46" s="54"/>
      <c r="I46" s="54"/>
      <c r="J46" s="55"/>
      <c r="K46" s="54"/>
      <c r="L46" s="56"/>
      <c r="M46" s="55"/>
      <c r="N46" s="56"/>
      <c r="O46" s="66"/>
      <c r="P46" s="73"/>
      <c r="Q46" s="73"/>
      <c r="R46" s="73"/>
      <c r="S46" s="83"/>
      <c r="T46" s="73"/>
      <c r="U46" s="73"/>
      <c r="V46" s="73"/>
      <c r="W46" s="94"/>
      <c r="X46" s="85"/>
    </row>
    <row r="47" spans="2:24" ht="21.75" customHeight="1">
      <c r="B47" s="23"/>
      <c r="C47" s="93" t="s">
        <v>44</v>
      </c>
      <c r="D47" s="91"/>
      <c r="E47" s="91"/>
      <c r="F47" s="91"/>
      <c r="G47" s="91"/>
      <c r="H47" s="1"/>
      <c r="I47" s="1"/>
      <c r="J47" s="40"/>
      <c r="K47" s="1"/>
      <c r="L47" s="74" t="s">
        <v>5</v>
      </c>
      <c r="M47" s="47"/>
      <c r="N47" s="75" t="s">
        <v>6</v>
      </c>
      <c r="O47" s="69"/>
      <c r="P47" s="74" t="s">
        <v>5</v>
      </c>
      <c r="Q47" s="46"/>
      <c r="R47" s="75" t="s">
        <v>6</v>
      </c>
      <c r="S47" s="83"/>
      <c r="T47" s="74" t="s">
        <v>5</v>
      </c>
      <c r="U47" s="46"/>
      <c r="V47" s="75" t="s">
        <v>6</v>
      </c>
      <c r="W47" s="95"/>
      <c r="X47" s="85"/>
    </row>
    <row r="48" spans="2:24" ht="21.75" customHeight="1">
      <c r="B48" s="23"/>
      <c r="C48" s="33" t="s">
        <v>73</v>
      </c>
      <c r="D48" s="4"/>
      <c r="E48" s="4"/>
      <c r="F48" s="4"/>
      <c r="G48" s="17"/>
      <c r="H48" s="1"/>
      <c r="I48" s="11"/>
      <c r="J48" s="40"/>
      <c r="K48" s="1"/>
      <c r="L48" s="100">
        <v>1036.88</v>
      </c>
      <c r="M48" s="101"/>
      <c r="N48" s="119">
        <f>L48*16</f>
        <v>16590.08</v>
      </c>
      <c r="O48" s="102"/>
      <c r="P48" s="103">
        <v>1047.25</v>
      </c>
      <c r="Q48" s="104"/>
      <c r="R48" s="122">
        <f>P48*16</f>
        <v>16756</v>
      </c>
      <c r="S48" s="105"/>
      <c r="T48" s="103">
        <v>1057.72</v>
      </c>
      <c r="U48" s="104"/>
      <c r="V48" s="122">
        <f>T48*16</f>
        <v>16923.52</v>
      </c>
      <c r="W48" s="95"/>
      <c r="X48" s="85"/>
    </row>
    <row r="49" spans="2:24" ht="15.75" customHeight="1">
      <c r="B49" s="23"/>
      <c r="C49" s="33" t="s">
        <v>74</v>
      </c>
      <c r="D49" s="4"/>
      <c r="E49" s="4"/>
      <c r="F49" s="4"/>
      <c r="G49" s="17"/>
      <c r="H49" s="1"/>
      <c r="I49" s="11"/>
      <c r="J49" s="40"/>
      <c r="K49" s="1"/>
      <c r="L49" s="100">
        <v>955.57</v>
      </c>
      <c r="M49" s="101"/>
      <c r="N49" s="119">
        <f>L49*16</f>
        <v>15289.12</v>
      </c>
      <c r="O49" s="102"/>
      <c r="P49" s="103">
        <v>965.13</v>
      </c>
      <c r="Q49" s="104"/>
      <c r="R49" s="122">
        <f>P49*16</f>
        <v>15442.08</v>
      </c>
      <c r="S49" s="105"/>
      <c r="T49" s="103">
        <v>974.78</v>
      </c>
      <c r="U49" s="104"/>
      <c r="V49" s="122">
        <f>T49*16</f>
        <v>15596.48</v>
      </c>
      <c r="W49" s="95"/>
      <c r="X49" s="85"/>
    </row>
    <row r="50" spans="2:25" ht="15" customHeight="1">
      <c r="B50" s="23"/>
      <c r="C50" s="33" t="s">
        <v>29</v>
      </c>
      <c r="D50" s="4"/>
      <c r="E50" s="4"/>
      <c r="F50" s="4"/>
      <c r="G50" s="17"/>
      <c r="H50" s="1"/>
      <c r="I50" s="11"/>
      <c r="J50" s="40"/>
      <c r="K50" s="1"/>
      <c r="L50" s="100">
        <v>874.23</v>
      </c>
      <c r="M50" s="101"/>
      <c r="N50" s="119">
        <f aca="true" t="shared" si="6" ref="N50:N59">L50*16</f>
        <v>13987.68</v>
      </c>
      <c r="O50" s="102"/>
      <c r="P50" s="103">
        <v>882.97</v>
      </c>
      <c r="Q50" s="104"/>
      <c r="R50" s="122">
        <f aca="true" t="shared" si="7" ref="R50:R59">P50*16</f>
        <v>14127.52</v>
      </c>
      <c r="S50" s="105"/>
      <c r="T50" s="103">
        <v>891.8</v>
      </c>
      <c r="U50" s="104"/>
      <c r="V50" s="122">
        <f aca="true" t="shared" si="8" ref="V50:V59">T50*16</f>
        <v>14268.8</v>
      </c>
      <c r="W50" s="95"/>
      <c r="X50" s="85"/>
      <c r="Y50" s="76"/>
    </row>
    <row r="51" spans="2:25" ht="15">
      <c r="B51" s="23"/>
      <c r="C51" s="33" t="s">
        <v>30</v>
      </c>
      <c r="D51" s="4"/>
      <c r="E51" s="4"/>
      <c r="F51" s="4"/>
      <c r="G51" s="17"/>
      <c r="H51" s="4"/>
      <c r="I51" s="17"/>
      <c r="J51" s="39"/>
      <c r="K51" s="4"/>
      <c r="L51" s="100">
        <v>894.51</v>
      </c>
      <c r="M51" s="101"/>
      <c r="N51" s="119">
        <f t="shared" si="6"/>
        <v>14312.16</v>
      </c>
      <c r="O51" s="102"/>
      <c r="P51" s="103">
        <v>903.46</v>
      </c>
      <c r="Q51" s="104"/>
      <c r="R51" s="122">
        <f t="shared" si="7"/>
        <v>14455.36</v>
      </c>
      <c r="S51" s="105"/>
      <c r="T51" s="103">
        <v>912.49</v>
      </c>
      <c r="U51" s="104"/>
      <c r="V51" s="122">
        <f t="shared" si="8"/>
        <v>14599.84</v>
      </c>
      <c r="W51" s="95"/>
      <c r="X51" s="85"/>
      <c r="Y51" s="76"/>
    </row>
    <row r="52" spans="2:25" ht="15">
      <c r="B52" s="23"/>
      <c r="C52" s="33" t="s">
        <v>22</v>
      </c>
      <c r="D52" s="4"/>
      <c r="E52" s="4"/>
      <c r="F52" s="4"/>
      <c r="G52" s="17"/>
      <c r="H52" s="4"/>
      <c r="I52" s="17"/>
      <c r="J52" s="39"/>
      <c r="K52" s="4"/>
      <c r="L52" s="100">
        <v>773.37</v>
      </c>
      <c r="M52" s="101"/>
      <c r="N52" s="119">
        <f t="shared" si="6"/>
        <v>12373.92</v>
      </c>
      <c r="O52" s="102"/>
      <c r="P52" s="103">
        <v>781.1</v>
      </c>
      <c r="Q52" s="104"/>
      <c r="R52" s="122">
        <f t="shared" si="7"/>
        <v>12497.6</v>
      </c>
      <c r="S52" s="105"/>
      <c r="T52" s="103">
        <v>788.91</v>
      </c>
      <c r="U52" s="104"/>
      <c r="V52" s="122">
        <f t="shared" si="8"/>
        <v>12622.56</v>
      </c>
      <c r="W52" s="95"/>
      <c r="X52" s="85"/>
      <c r="Y52" s="76"/>
    </row>
    <row r="53" spans="2:25" ht="15">
      <c r="B53" s="23"/>
      <c r="C53" s="33" t="s">
        <v>31</v>
      </c>
      <c r="D53" s="4"/>
      <c r="E53" s="4"/>
      <c r="F53" s="4"/>
      <c r="G53" s="17"/>
      <c r="H53" s="4"/>
      <c r="I53" s="17"/>
      <c r="J53" s="39"/>
      <c r="K53" s="4"/>
      <c r="L53" s="100">
        <v>854.16</v>
      </c>
      <c r="M53" s="101"/>
      <c r="N53" s="119">
        <f t="shared" si="6"/>
        <v>13666.56</v>
      </c>
      <c r="O53" s="102"/>
      <c r="P53" s="103">
        <v>862.7</v>
      </c>
      <c r="Q53" s="104"/>
      <c r="R53" s="122">
        <f t="shared" si="7"/>
        <v>13803.2</v>
      </c>
      <c r="S53" s="105"/>
      <c r="T53" s="103">
        <v>871.33</v>
      </c>
      <c r="U53" s="104"/>
      <c r="V53" s="122">
        <f t="shared" si="8"/>
        <v>13941.28</v>
      </c>
      <c r="W53" s="95"/>
      <c r="X53" s="85"/>
      <c r="Y53" s="76"/>
    </row>
    <row r="54" spans="2:25" ht="15">
      <c r="B54" s="23"/>
      <c r="C54" s="33" t="s">
        <v>32</v>
      </c>
      <c r="D54" s="4"/>
      <c r="E54" s="4"/>
      <c r="F54" s="4"/>
      <c r="G54" s="17"/>
      <c r="H54" s="4"/>
      <c r="I54" s="17"/>
      <c r="J54" s="39"/>
      <c r="K54" s="4"/>
      <c r="L54" s="100">
        <v>784.53</v>
      </c>
      <c r="M54" s="101"/>
      <c r="N54" s="119">
        <f t="shared" si="6"/>
        <v>12552.48</v>
      </c>
      <c r="O54" s="102"/>
      <c r="P54" s="103">
        <v>792.38</v>
      </c>
      <c r="Q54" s="104"/>
      <c r="R54" s="122">
        <f t="shared" si="7"/>
        <v>12678.08</v>
      </c>
      <c r="S54" s="105"/>
      <c r="T54" s="103">
        <v>800.3</v>
      </c>
      <c r="U54" s="104"/>
      <c r="V54" s="122">
        <f t="shared" si="8"/>
        <v>12804.8</v>
      </c>
      <c r="W54" s="95"/>
      <c r="X54" s="85"/>
      <c r="Y54" s="76"/>
    </row>
    <row r="55" spans="2:25" ht="15">
      <c r="B55" s="23"/>
      <c r="C55" s="33" t="s">
        <v>33</v>
      </c>
      <c r="D55" s="4"/>
      <c r="E55" s="4"/>
      <c r="F55" s="4"/>
      <c r="G55" s="17"/>
      <c r="H55" s="4"/>
      <c r="I55" s="17"/>
      <c r="J55" s="39"/>
      <c r="K55" s="4"/>
      <c r="L55" s="100">
        <v>784.53</v>
      </c>
      <c r="M55" s="101"/>
      <c r="N55" s="119">
        <f t="shared" si="6"/>
        <v>12552.48</v>
      </c>
      <c r="O55" s="102"/>
      <c r="P55" s="103">
        <v>792.38</v>
      </c>
      <c r="Q55" s="104"/>
      <c r="R55" s="122">
        <f t="shared" si="7"/>
        <v>12678.08</v>
      </c>
      <c r="S55" s="105"/>
      <c r="T55" s="103">
        <v>800.3</v>
      </c>
      <c r="U55" s="104"/>
      <c r="V55" s="122">
        <f t="shared" si="8"/>
        <v>12804.8</v>
      </c>
      <c r="W55" s="95"/>
      <c r="X55" s="85"/>
      <c r="Y55" s="76"/>
    </row>
    <row r="56" spans="2:25" ht="13.5" customHeight="1">
      <c r="B56" s="23"/>
      <c r="C56" s="33" t="s">
        <v>34</v>
      </c>
      <c r="D56" s="4"/>
      <c r="E56" s="4"/>
      <c r="F56" s="4"/>
      <c r="G56" s="17"/>
      <c r="H56" s="4"/>
      <c r="I56" s="17"/>
      <c r="J56" s="39"/>
      <c r="K56" s="4"/>
      <c r="L56" s="100">
        <v>773.37</v>
      </c>
      <c r="M56" s="101"/>
      <c r="N56" s="119">
        <f t="shared" si="6"/>
        <v>12373.92</v>
      </c>
      <c r="O56" s="102"/>
      <c r="P56" s="103">
        <v>781.1</v>
      </c>
      <c r="Q56" s="104"/>
      <c r="R56" s="122">
        <f t="shared" si="7"/>
        <v>12497.6</v>
      </c>
      <c r="S56" s="105"/>
      <c r="T56" s="103">
        <v>788.91</v>
      </c>
      <c r="U56" s="104"/>
      <c r="V56" s="122">
        <f t="shared" si="8"/>
        <v>12622.56</v>
      </c>
      <c r="W56" s="95"/>
      <c r="X56" s="85"/>
      <c r="Y56" s="76"/>
    </row>
    <row r="57" spans="2:25" ht="15">
      <c r="B57" s="23"/>
      <c r="C57" s="33" t="s">
        <v>35</v>
      </c>
      <c r="D57" s="4"/>
      <c r="E57" s="4"/>
      <c r="F57" s="4"/>
      <c r="G57" s="17"/>
      <c r="H57" s="4"/>
      <c r="I57" s="17"/>
      <c r="J57" s="39"/>
      <c r="K57" s="4"/>
      <c r="L57" s="100">
        <v>784.53</v>
      </c>
      <c r="M57" s="101"/>
      <c r="N57" s="119">
        <f t="shared" si="6"/>
        <v>12552.48</v>
      </c>
      <c r="O57" s="102"/>
      <c r="P57" s="103">
        <v>792.38</v>
      </c>
      <c r="Q57" s="104"/>
      <c r="R57" s="122">
        <f t="shared" si="7"/>
        <v>12678.08</v>
      </c>
      <c r="S57" s="105"/>
      <c r="T57" s="103">
        <v>800.3</v>
      </c>
      <c r="U57" s="104"/>
      <c r="V57" s="122">
        <f t="shared" si="8"/>
        <v>12804.8</v>
      </c>
      <c r="W57" s="95"/>
      <c r="X57" s="85"/>
      <c r="Y57" s="76"/>
    </row>
    <row r="58" spans="2:25" ht="15">
      <c r="B58" s="23"/>
      <c r="C58" s="33" t="s">
        <v>36</v>
      </c>
      <c r="D58" s="4"/>
      <c r="E58" s="4"/>
      <c r="F58" s="4"/>
      <c r="G58" s="17"/>
      <c r="H58" s="4"/>
      <c r="I58" s="17"/>
      <c r="J58" s="39"/>
      <c r="K58" s="4"/>
      <c r="L58" s="100">
        <v>784.53</v>
      </c>
      <c r="M58" s="101"/>
      <c r="N58" s="119">
        <f t="shared" si="6"/>
        <v>12552.48</v>
      </c>
      <c r="O58" s="102"/>
      <c r="P58" s="103">
        <v>792.38</v>
      </c>
      <c r="Q58" s="104"/>
      <c r="R58" s="122">
        <f t="shared" si="7"/>
        <v>12678.08</v>
      </c>
      <c r="S58" s="105"/>
      <c r="T58" s="103">
        <v>800.3</v>
      </c>
      <c r="U58" s="104"/>
      <c r="V58" s="122">
        <f t="shared" si="8"/>
        <v>12804.8</v>
      </c>
      <c r="W58" s="95"/>
      <c r="X58" s="85"/>
      <c r="Y58" s="76"/>
    </row>
    <row r="59" spans="2:25" ht="15">
      <c r="B59" s="23"/>
      <c r="C59" s="33" t="s">
        <v>37</v>
      </c>
      <c r="D59" s="4"/>
      <c r="E59" s="4"/>
      <c r="F59" s="4"/>
      <c r="G59" s="17"/>
      <c r="H59" s="4"/>
      <c r="I59" s="17"/>
      <c r="J59" s="39"/>
      <c r="K59" s="4"/>
      <c r="L59" s="100">
        <v>773.37</v>
      </c>
      <c r="M59" s="101"/>
      <c r="N59" s="119">
        <f t="shared" si="6"/>
        <v>12373.92</v>
      </c>
      <c r="O59" s="102"/>
      <c r="P59" s="103">
        <v>781.1</v>
      </c>
      <c r="Q59" s="104"/>
      <c r="R59" s="122">
        <f t="shared" si="7"/>
        <v>12497.6</v>
      </c>
      <c r="S59" s="105"/>
      <c r="T59" s="103">
        <v>788.91</v>
      </c>
      <c r="U59" s="104"/>
      <c r="V59" s="122">
        <f t="shared" si="8"/>
        <v>12622.56</v>
      </c>
      <c r="W59" s="95"/>
      <c r="X59" s="85"/>
      <c r="Y59" s="76"/>
    </row>
    <row r="60" spans="2:25" ht="6" customHeight="1">
      <c r="B60" s="23"/>
      <c r="C60" s="30"/>
      <c r="D60" s="31"/>
      <c r="E60" s="31"/>
      <c r="F60" s="31"/>
      <c r="G60" s="32"/>
      <c r="H60" s="1"/>
      <c r="I60" s="11"/>
      <c r="J60" s="40"/>
      <c r="K60" s="1"/>
      <c r="L60" s="19"/>
      <c r="M60" s="41"/>
      <c r="N60" s="125"/>
      <c r="O60" s="57"/>
      <c r="P60" s="78"/>
      <c r="Q60" s="69"/>
      <c r="R60" s="126"/>
      <c r="S60" s="83"/>
      <c r="T60" s="78"/>
      <c r="U60" s="62"/>
      <c r="V60" s="126"/>
      <c r="W60" s="95"/>
      <c r="X60" s="85"/>
      <c r="Y60" s="76"/>
    </row>
    <row r="61" spans="2:25" ht="19.5" customHeight="1">
      <c r="B61" s="23"/>
      <c r="C61" s="25" t="s">
        <v>3</v>
      </c>
      <c r="D61" s="26"/>
      <c r="E61" s="26"/>
      <c r="F61" s="26"/>
      <c r="G61" s="26"/>
      <c r="H61" s="1"/>
      <c r="I61" s="1"/>
      <c r="J61" s="40"/>
      <c r="K61" s="1"/>
      <c r="L61" s="68"/>
      <c r="M61" s="41"/>
      <c r="N61" s="67"/>
      <c r="O61" s="67"/>
      <c r="P61" s="67"/>
      <c r="Q61" s="69"/>
      <c r="R61" s="67"/>
      <c r="S61" s="67"/>
      <c r="T61" s="67"/>
      <c r="U61" s="67"/>
      <c r="V61" s="67"/>
      <c r="W61" s="96"/>
      <c r="X61" s="85"/>
      <c r="Y61" s="76"/>
    </row>
    <row r="62" spans="2:25" ht="19.5" customHeight="1">
      <c r="B62" s="23"/>
      <c r="C62" s="33" t="s">
        <v>38</v>
      </c>
      <c r="D62" s="4"/>
      <c r="E62" s="4"/>
      <c r="F62" s="4"/>
      <c r="G62" s="17"/>
      <c r="H62" s="1"/>
      <c r="I62" s="11"/>
      <c r="J62" s="40"/>
      <c r="K62" s="1"/>
      <c r="L62" s="106">
        <v>773.37</v>
      </c>
      <c r="M62" s="101"/>
      <c r="N62" s="118">
        <f>L62*16</f>
        <v>12373.92</v>
      </c>
      <c r="O62" s="102"/>
      <c r="P62" s="107">
        <v>781.1</v>
      </c>
      <c r="Q62" s="104"/>
      <c r="R62" s="121">
        <f>P62*16</f>
        <v>12497.6</v>
      </c>
      <c r="S62" s="105"/>
      <c r="T62" s="107">
        <v>788.91</v>
      </c>
      <c r="U62" s="104"/>
      <c r="V62" s="121">
        <f>T62*16</f>
        <v>12622.56</v>
      </c>
      <c r="W62" s="95"/>
      <c r="X62" s="85"/>
      <c r="Y62" s="76"/>
    </row>
    <row r="63" spans="2:25" ht="15">
      <c r="B63" s="23"/>
      <c r="C63" s="42" t="s">
        <v>39</v>
      </c>
      <c r="D63" s="43"/>
      <c r="E63" s="43"/>
      <c r="F63" s="43"/>
      <c r="G63" s="44"/>
      <c r="H63" s="1"/>
      <c r="I63" s="11"/>
      <c r="J63" s="40"/>
      <c r="K63" s="1"/>
      <c r="L63" s="100">
        <v>636.61</v>
      </c>
      <c r="M63" s="101"/>
      <c r="N63" s="119">
        <f>L63*16</f>
        <v>10185.76</v>
      </c>
      <c r="O63" s="102"/>
      <c r="P63" s="103">
        <v>642.98</v>
      </c>
      <c r="Q63" s="104"/>
      <c r="R63" s="122">
        <f>P63*16</f>
        <v>10287.68</v>
      </c>
      <c r="S63" s="105"/>
      <c r="T63" s="103">
        <v>649.41</v>
      </c>
      <c r="U63" s="104"/>
      <c r="V63" s="122">
        <f>T63*16</f>
        <v>10390.56</v>
      </c>
      <c r="W63" s="95"/>
      <c r="X63" s="85"/>
      <c r="Y63" s="76"/>
    </row>
    <row r="64" spans="2:25" ht="15">
      <c r="B64" s="23"/>
      <c r="C64" s="42" t="s">
        <v>9</v>
      </c>
      <c r="D64" s="43"/>
      <c r="E64" s="43"/>
      <c r="F64" s="43"/>
      <c r="G64" s="44"/>
      <c r="H64" s="4"/>
      <c r="I64" s="4"/>
      <c r="J64" s="39"/>
      <c r="K64" s="4"/>
      <c r="L64" s="108">
        <f>N63/1792</f>
        <v>5.684017857142857</v>
      </c>
      <c r="M64" s="101"/>
      <c r="N64" s="119"/>
      <c r="O64" s="102"/>
      <c r="P64" s="109">
        <v>5.741</v>
      </c>
      <c r="Q64" s="104"/>
      <c r="R64" s="128"/>
      <c r="S64" s="105"/>
      <c r="T64" s="109">
        <v>5.798</v>
      </c>
      <c r="U64" s="104"/>
      <c r="V64" s="128"/>
      <c r="W64" s="95"/>
      <c r="X64" s="85"/>
      <c r="Y64" s="77"/>
    </row>
    <row r="65" spans="2:25" ht="12.75">
      <c r="B65" s="23"/>
      <c r="C65" s="33"/>
      <c r="D65" s="20" t="s">
        <v>10</v>
      </c>
      <c r="E65" s="20"/>
      <c r="F65" s="20"/>
      <c r="G65" s="21"/>
      <c r="H65" s="1"/>
      <c r="I65" s="1"/>
      <c r="J65" s="40"/>
      <c r="K65" s="1"/>
      <c r="L65" s="12"/>
      <c r="M65" s="41"/>
      <c r="N65" s="127"/>
      <c r="O65" s="57"/>
      <c r="P65" s="79"/>
      <c r="Q65" s="69"/>
      <c r="R65" s="129"/>
      <c r="S65" s="83"/>
      <c r="T65" s="81"/>
      <c r="U65" s="86"/>
      <c r="V65" s="129"/>
      <c r="W65" s="95"/>
      <c r="X65" s="85"/>
      <c r="Y65" s="76"/>
    </row>
    <row r="66" spans="2:25" ht="12.75">
      <c r="B66" s="36"/>
      <c r="C66" s="35"/>
      <c r="D66" s="5"/>
      <c r="E66" s="5"/>
      <c r="F66" s="5"/>
      <c r="G66" s="18"/>
      <c r="H66" s="1"/>
      <c r="I66" s="1"/>
      <c r="J66" s="40"/>
      <c r="K66" s="1"/>
      <c r="L66" s="19"/>
      <c r="M66" s="41"/>
      <c r="N66" s="125"/>
      <c r="O66" s="57"/>
      <c r="P66" s="80"/>
      <c r="Q66" s="69"/>
      <c r="R66" s="130"/>
      <c r="S66" s="83"/>
      <c r="T66" s="82"/>
      <c r="U66" s="86"/>
      <c r="V66" s="130"/>
      <c r="W66" s="95"/>
      <c r="X66" s="85"/>
      <c r="Y66" s="76"/>
    </row>
    <row r="67" spans="2:24" ht="7.5" customHeight="1">
      <c r="B67" s="37"/>
      <c r="C67" s="50"/>
      <c r="D67" s="50"/>
      <c r="E67" s="50"/>
      <c r="F67" s="50"/>
      <c r="G67" s="50"/>
      <c r="H67" s="51"/>
      <c r="I67" s="51"/>
      <c r="J67" s="50"/>
      <c r="K67" s="51"/>
      <c r="L67" s="52"/>
      <c r="M67" s="53"/>
      <c r="N67" s="52"/>
      <c r="O67" s="52"/>
      <c r="P67" s="52"/>
      <c r="Q67" s="52"/>
      <c r="R67" s="52"/>
      <c r="S67" s="52"/>
      <c r="T67" s="52"/>
      <c r="U67" s="52"/>
      <c r="V67" s="52"/>
      <c r="W67" s="97"/>
      <c r="X67" s="85"/>
    </row>
    <row r="68" spans="11:14" ht="19.5" customHeight="1">
      <c r="K68" s="132"/>
      <c r="L68" s="132"/>
      <c r="M68" s="132"/>
      <c r="N68" s="132"/>
    </row>
    <row r="70" spans="6:13" ht="12.75">
      <c r="F70" s="133"/>
      <c r="G70" s="133"/>
      <c r="H70" s="133"/>
      <c r="I70" s="133"/>
      <c r="J70" s="133"/>
      <c r="K70" s="133"/>
      <c r="L70" s="133"/>
      <c r="M70" s="9"/>
    </row>
    <row r="71" spans="13:20" ht="12.75">
      <c r="M71" s="9"/>
      <c r="R71" s="99" t="s">
        <v>76</v>
      </c>
      <c r="S71" s="99"/>
      <c r="T71" s="99"/>
    </row>
    <row r="72" ht="12.75">
      <c r="M72" s="9"/>
    </row>
    <row r="73" ht="12.75">
      <c r="M73" s="9"/>
    </row>
    <row r="74" ht="12.75">
      <c r="M74" s="9"/>
    </row>
    <row r="75" ht="12.75">
      <c r="M75" s="9"/>
    </row>
    <row r="76" ht="12.75">
      <c r="M76" s="9"/>
    </row>
    <row r="77" ht="12.75">
      <c r="M77" s="9"/>
    </row>
  </sheetData>
  <mergeCells count="12">
    <mergeCell ref="P5:R5"/>
    <mergeCell ref="T5:W5"/>
    <mergeCell ref="J44:O44"/>
    <mergeCell ref="P44:R44"/>
    <mergeCell ref="T44:W44"/>
    <mergeCell ref="C40:N40"/>
    <mergeCell ref="B41:N41"/>
    <mergeCell ref="C1:N1"/>
    <mergeCell ref="K68:N68"/>
    <mergeCell ref="F70:L70"/>
    <mergeCell ref="B2:N2"/>
    <mergeCell ref="J5:O5"/>
  </mergeCells>
  <printOptions/>
  <pageMargins left="0.17" right="0.17" top="0.46" bottom="0.32" header="0.43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6"/>
  <sheetViews>
    <sheetView tabSelected="1" workbookViewId="0" topLeftCell="A28">
      <selection activeCell="W70" sqref="A40:W70"/>
    </sheetView>
  </sheetViews>
  <sheetFormatPr defaultColWidth="11.421875" defaultRowHeight="12.75"/>
  <cols>
    <col min="1" max="1" width="3.28125" style="0" customWidth="1"/>
    <col min="2" max="2" width="1.57421875" style="10" customWidth="1"/>
    <col min="7" max="7" width="8.140625" style="0" customWidth="1"/>
    <col min="8" max="8" width="6.421875" style="0" hidden="1" customWidth="1"/>
    <col min="9" max="9" width="7.421875" style="0" hidden="1" customWidth="1"/>
    <col min="10" max="10" width="0.85546875" style="10" customWidth="1"/>
    <col min="11" max="11" width="1.28515625" style="0" hidden="1" customWidth="1"/>
    <col min="12" max="12" width="12.140625" style="8" customWidth="1"/>
    <col min="13" max="13" width="0.85546875" style="10" customWidth="1"/>
    <col min="14" max="14" width="13.421875" style="8" customWidth="1"/>
    <col min="15" max="15" width="1.1484375" style="22" customWidth="1"/>
    <col min="16" max="16" width="12.421875" style="0" customWidth="1"/>
    <col min="17" max="17" width="0.9921875" style="0" customWidth="1"/>
    <col min="18" max="18" width="13.00390625" style="0" customWidth="1"/>
    <col min="19" max="19" width="1.28515625" style="0" customWidth="1"/>
    <col min="20" max="20" width="12.28125" style="0" customWidth="1"/>
    <col min="21" max="21" width="1.28515625" style="0" customWidth="1"/>
    <col min="22" max="22" width="13.7109375" style="0" customWidth="1"/>
    <col min="23" max="23" width="1.1484375" style="76" customWidth="1"/>
  </cols>
  <sheetData>
    <row r="1" spans="3:14" ht="24" customHeight="1">
      <c r="C1" s="131" t="s">
        <v>47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2:15" ht="15.75" customHeight="1">
      <c r="B2" s="134" t="s">
        <v>48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65"/>
    </row>
    <row r="3" spans="2:15" ht="15.7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5"/>
    </row>
    <row r="4" spans="2:23" ht="15.75" customHeight="1">
      <c r="B4" s="70"/>
      <c r="C4" s="70"/>
      <c r="D4" s="70"/>
      <c r="E4" s="70"/>
      <c r="F4" s="70"/>
      <c r="G4" s="70"/>
      <c r="H4" s="70"/>
      <c r="I4" s="70"/>
      <c r="J4" s="71"/>
      <c r="K4" s="71"/>
      <c r="L4" s="71"/>
      <c r="M4" s="71"/>
      <c r="N4" s="71"/>
      <c r="O4" s="72"/>
      <c r="P4" s="51"/>
      <c r="Q4" s="51"/>
      <c r="R4" s="51"/>
      <c r="S4" s="51"/>
      <c r="T4" s="51"/>
      <c r="U4" s="51"/>
      <c r="V4" s="51"/>
      <c r="W4" s="84"/>
    </row>
    <row r="5" spans="2:24" ht="15.75" customHeight="1">
      <c r="B5" s="71"/>
      <c r="C5" s="71"/>
      <c r="D5" s="71"/>
      <c r="E5" s="71"/>
      <c r="F5" s="71"/>
      <c r="G5" s="71"/>
      <c r="H5" s="70"/>
      <c r="I5" s="70"/>
      <c r="J5" s="135" t="s">
        <v>49</v>
      </c>
      <c r="K5" s="136"/>
      <c r="L5" s="136"/>
      <c r="M5" s="136"/>
      <c r="N5" s="136"/>
      <c r="O5" s="136"/>
      <c r="P5" s="136" t="s">
        <v>50</v>
      </c>
      <c r="Q5" s="136"/>
      <c r="R5" s="136"/>
      <c r="S5" s="83"/>
      <c r="T5" s="137" t="s">
        <v>51</v>
      </c>
      <c r="U5" s="137"/>
      <c r="V5" s="137"/>
      <c r="W5" s="138"/>
      <c r="X5" s="73"/>
    </row>
    <row r="6" spans="2:24" ht="7.5" customHeight="1" hidden="1"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7"/>
      <c r="P6" s="73"/>
      <c r="Q6" s="73"/>
      <c r="R6" s="73"/>
      <c r="S6" s="83"/>
      <c r="T6" s="73"/>
      <c r="U6" s="73"/>
      <c r="V6" s="73"/>
      <c r="W6" s="94"/>
      <c r="X6" s="73"/>
    </row>
    <row r="7" spans="2:24" ht="3.75" customHeight="1" hidden="1">
      <c r="B7" s="38"/>
      <c r="C7" s="24"/>
      <c r="D7" s="24"/>
      <c r="E7" s="24"/>
      <c r="F7" s="24"/>
      <c r="G7" s="24"/>
      <c r="H7" s="54"/>
      <c r="I7" s="54"/>
      <c r="J7" s="55"/>
      <c r="K7" s="54"/>
      <c r="L7" s="56"/>
      <c r="M7" s="55"/>
      <c r="N7" s="56"/>
      <c r="O7" s="66"/>
      <c r="P7" s="73"/>
      <c r="Q7" s="73"/>
      <c r="R7" s="73"/>
      <c r="S7" s="83"/>
      <c r="T7" s="73"/>
      <c r="U7" s="73"/>
      <c r="V7" s="73"/>
      <c r="W7" s="94"/>
      <c r="X7" s="73"/>
    </row>
    <row r="8" spans="2:24" ht="21.75" customHeight="1">
      <c r="B8" s="23"/>
      <c r="C8" s="45" t="s">
        <v>0</v>
      </c>
      <c r="D8" s="39"/>
      <c r="E8" s="39"/>
      <c r="F8" s="39"/>
      <c r="G8" s="39"/>
      <c r="H8" s="1"/>
      <c r="I8" s="1"/>
      <c r="J8" s="40"/>
      <c r="K8" s="1"/>
      <c r="L8" s="46" t="s">
        <v>5</v>
      </c>
      <c r="M8" s="47"/>
      <c r="N8" s="48" t="s">
        <v>6</v>
      </c>
      <c r="O8" s="69"/>
      <c r="P8" s="74" t="s">
        <v>5</v>
      </c>
      <c r="Q8" s="46"/>
      <c r="R8" s="75" t="s">
        <v>6</v>
      </c>
      <c r="S8" s="83"/>
      <c r="T8" s="74" t="s">
        <v>5</v>
      </c>
      <c r="U8" s="46"/>
      <c r="V8" s="75" t="s">
        <v>6</v>
      </c>
      <c r="W8" s="95"/>
      <c r="X8" s="73"/>
    </row>
    <row r="9" spans="2:25" ht="19.5" customHeight="1">
      <c r="B9" s="23"/>
      <c r="C9" s="64" t="s">
        <v>45</v>
      </c>
      <c r="D9" s="27"/>
      <c r="E9" s="27"/>
      <c r="F9" s="27"/>
      <c r="G9" s="28"/>
      <c r="H9" s="1"/>
      <c r="I9" s="11"/>
      <c r="J9" s="40"/>
      <c r="K9" s="1"/>
      <c r="L9" s="106">
        <v>1219.9</v>
      </c>
      <c r="M9" s="110" t="e">
        <f>ROUND(#REF!*1.0375,2)</f>
        <v>#REF!</v>
      </c>
      <c r="N9" s="118">
        <f>L9*16</f>
        <v>19518.4</v>
      </c>
      <c r="O9" s="102"/>
      <c r="P9" s="107">
        <v>1232.1</v>
      </c>
      <c r="Q9" s="104"/>
      <c r="R9" s="121">
        <f>P9*16</f>
        <v>19713.6</v>
      </c>
      <c r="S9" s="105"/>
      <c r="T9" s="107">
        <v>1244.42</v>
      </c>
      <c r="U9" s="104"/>
      <c r="V9" s="121">
        <f>T9*16</f>
        <v>19910.72</v>
      </c>
      <c r="W9" s="95"/>
      <c r="X9" s="73"/>
      <c r="Y9" s="76"/>
    </row>
    <row r="10" spans="2:25" ht="15">
      <c r="B10" s="23"/>
      <c r="C10" s="29" t="s">
        <v>46</v>
      </c>
      <c r="D10" s="4"/>
      <c r="E10" s="4"/>
      <c r="F10" s="4"/>
      <c r="G10" s="13"/>
      <c r="H10" s="14"/>
      <c r="I10" s="11"/>
      <c r="J10" s="40"/>
      <c r="K10" s="1"/>
      <c r="L10" s="100">
        <v>1036.88</v>
      </c>
      <c r="M10" s="101"/>
      <c r="N10" s="119">
        <f>L10*16</f>
        <v>16590.08</v>
      </c>
      <c r="O10" s="102"/>
      <c r="P10" s="103">
        <v>1047.25</v>
      </c>
      <c r="Q10" s="104"/>
      <c r="R10" s="122">
        <f aca="true" t="shared" si="0" ref="R10:R63">P10*16</f>
        <v>16756</v>
      </c>
      <c r="S10" s="105"/>
      <c r="T10" s="103">
        <v>1057.72</v>
      </c>
      <c r="U10" s="104"/>
      <c r="V10" s="122">
        <f aca="true" t="shared" si="1" ref="V10:V63">T10*16</f>
        <v>16923.52</v>
      </c>
      <c r="W10" s="95"/>
      <c r="X10" s="73"/>
      <c r="Y10" s="76"/>
    </row>
    <row r="11" spans="2:25" ht="15">
      <c r="B11" s="23"/>
      <c r="C11" s="29" t="s">
        <v>13</v>
      </c>
      <c r="D11" s="4"/>
      <c r="E11" s="4"/>
      <c r="F11" s="4"/>
      <c r="G11" s="17"/>
      <c r="H11" s="1"/>
      <c r="I11" s="11"/>
      <c r="J11" s="40"/>
      <c r="K11" s="1"/>
      <c r="L11" s="100">
        <v>853.89</v>
      </c>
      <c r="M11" s="101"/>
      <c r="N11" s="119">
        <f>L11*16</f>
        <v>13662.24</v>
      </c>
      <c r="O11" s="102"/>
      <c r="P11" s="103">
        <v>862.43</v>
      </c>
      <c r="Q11" s="104"/>
      <c r="R11" s="122">
        <f t="shared" si="0"/>
        <v>13798.88</v>
      </c>
      <c r="S11" s="105"/>
      <c r="T11" s="103">
        <v>871.05</v>
      </c>
      <c r="U11" s="104"/>
      <c r="V11" s="122">
        <f t="shared" si="1"/>
        <v>13936.8</v>
      </c>
      <c r="W11" s="95"/>
      <c r="X11" s="73"/>
      <c r="Y11" s="76"/>
    </row>
    <row r="12" spans="2:25" ht="6.75" customHeight="1">
      <c r="B12" s="23"/>
      <c r="C12" s="30" t="s">
        <v>4</v>
      </c>
      <c r="D12" s="31"/>
      <c r="E12" s="31"/>
      <c r="F12" s="31"/>
      <c r="G12" s="32"/>
      <c r="H12" s="1"/>
      <c r="I12" s="11"/>
      <c r="J12" s="40"/>
      <c r="K12" s="1"/>
      <c r="L12" s="111"/>
      <c r="M12" s="101"/>
      <c r="N12" s="120"/>
      <c r="O12" s="102"/>
      <c r="P12" s="112"/>
      <c r="Q12" s="104"/>
      <c r="R12" s="123"/>
      <c r="S12" s="113"/>
      <c r="T12" s="112"/>
      <c r="U12" s="114"/>
      <c r="V12" s="124"/>
      <c r="W12" s="95"/>
      <c r="X12" s="73"/>
      <c r="Y12" s="76"/>
    </row>
    <row r="13" spans="2:25" ht="21" customHeight="1">
      <c r="B13" s="23"/>
      <c r="C13" s="25" t="s">
        <v>1</v>
      </c>
      <c r="D13" s="26"/>
      <c r="E13" s="26"/>
      <c r="F13" s="26"/>
      <c r="G13" s="26"/>
      <c r="H13" s="1"/>
      <c r="I13" s="1"/>
      <c r="J13" s="40"/>
      <c r="K13" s="1"/>
      <c r="L13" s="115"/>
      <c r="M13" s="101"/>
      <c r="N13" s="115"/>
      <c r="O13" s="104"/>
      <c r="P13" s="115"/>
      <c r="Q13" s="104"/>
      <c r="R13" s="115"/>
      <c r="S13" s="104"/>
      <c r="T13" s="115"/>
      <c r="U13" s="104"/>
      <c r="V13" s="115"/>
      <c r="W13" s="57"/>
      <c r="X13" s="73"/>
      <c r="Y13" s="76"/>
    </row>
    <row r="14" spans="2:25" ht="23.25" customHeight="1">
      <c r="B14" s="23"/>
      <c r="C14" s="64" t="s">
        <v>60</v>
      </c>
      <c r="D14" s="27"/>
      <c r="E14" s="27"/>
      <c r="F14" s="27"/>
      <c r="G14" s="28"/>
      <c r="H14" s="1"/>
      <c r="I14" s="11"/>
      <c r="J14" s="40"/>
      <c r="K14" s="1"/>
      <c r="L14" s="106">
        <v>1219.9</v>
      </c>
      <c r="M14" s="101"/>
      <c r="N14" s="118">
        <f>L14*16</f>
        <v>19518.4</v>
      </c>
      <c r="O14" s="102"/>
      <c r="P14" s="107">
        <v>1232.1</v>
      </c>
      <c r="Q14" s="104"/>
      <c r="R14" s="121">
        <f t="shared" si="0"/>
        <v>19713.6</v>
      </c>
      <c r="S14" s="105"/>
      <c r="T14" s="107">
        <v>1244.42</v>
      </c>
      <c r="U14" s="104"/>
      <c r="V14" s="121">
        <f t="shared" si="1"/>
        <v>19910.72</v>
      </c>
      <c r="W14" s="95"/>
      <c r="X14" s="73"/>
      <c r="Y14" s="76"/>
    </row>
    <row r="15" spans="2:25" ht="15">
      <c r="B15" s="23"/>
      <c r="C15" s="29" t="s">
        <v>61</v>
      </c>
      <c r="D15" s="4"/>
      <c r="E15" s="4"/>
      <c r="F15" s="4"/>
      <c r="G15" s="17"/>
      <c r="H15" s="1"/>
      <c r="I15" s="11"/>
      <c r="J15" s="40"/>
      <c r="K15" s="1"/>
      <c r="L15" s="100">
        <v>1036.88</v>
      </c>
      <c r="M15" s="101"/>
      <c r="N15" s="119">
        <f aca="true" t="shared" si="2" ref="N15:N22">L15*16</f>
        <v>16590.08</v>
      </c>
      <c r="O15" s="102"/>
      <c r="P15" s="103">
        <v>1047.25</v>
      </c>
      <c r="Q15" s="104"/>
      <c r="R15" s="122">
        <f t="shared" si="0"/>
        <v>16756</v>
      </c>
      <c r="S15" s="105"/>
      <c r="T15" s="103">
        <v>1057.72</v>
      </c>
      <c r="U15" s="104"/>
      <c r="V15" s="122">
        <f t="shared" si="1"/>
        <v>16923.52</v>
      </c>
      <c r="W15" s="95"/>
      <c r="X15" s="73"/>
      <c r="Y15" s="76"/>
    </row>
    <row r="16" spans="2:25" ht="15">
      <c r="B16" s="23"/>
      <c r="C16" s="29" t="s">
        <v>62</v>
      </c>
      <c r="D16" s="4"/>
      <c r="E16" s="4"/>
      <c r="F16" s="4"/>
      <c r="G16" s="17"/>
      <c r="H16" s="1"/>
      <c r="I16" s="11"/>
      <c r="J16" s="40"/>
      <c r="K16" s="1"/>
      <c r="L16" s="100">
        <v>914.9</v>
      </c>
      <c r="M16" s="101"/>
      <c r="N16" s="119">
        <f t="shared" si="2"/>
        <v>14638.4</v>
      </c>
      <c r="O16" s="102"/>
      <c r="P16" s="103">
        <v>924.05</v>
      </c>
      <c r="Q16" s="104"/>
      <c r="R16" s="122">
        <f t="shared" si="0"/>
        <v>14784.8</v>
      </c>
      <c r="S16" s="105"/>
      <c r="T16" s="103">
        <v>933.29</v>
      </c>
      <c r="U16" s="104"/>
      <c r="V16" s="122">
        <f t="shared" si="1"/>
        <v>14932.64</v>
      </c>
      <c r="W16" s="95"/>
      <c r="X16" s="73"/>
      <c r="Y16" s="76"/>
    </row>
    <row r="17" spans="2:25" ht="15">
      <c r="B17" s="23"/>
      <c r="C17" s="29" t="s">
        <v>63</v>
      </c>
      <c r="D17" s="4"/>
      <c r="E17" s="4"/>
      <c r="F17" s="4"/>
      <c r="G17" s="17"/>
      <c r="H17" s="1"/>
      <c r="I17" s="11"/>
      <c r="J17" s="40"/>
      <c r="K17" s="1"/>
      <c r="L17" s="100">
        <v>853.89</v>
      </c>
      <c r="M17" s="101"/>
      <c r="N17" s="119">
        <f t="shared" si="2"/>
        <v>13662.24</v>
      </c>
      <c r="O17" s="102"/>
      <c r="P17" s="103">
        <v>862.43</v>
      </c>
      <c r="Q17" s="104"/>
      <c r="R17" s="122">
        <f t="shared" si="0"/>
        <v>13798.88</v>
      </c>
      <c r="S17" s="105"/>
      <c r="T17" s="103">
        <v>871.05</v>
      </c>
      <c r="U17" s="104"/>
      <c r="V17" s="122">
        <f t="shared" si="1"/>
        <v>13936.8</v>
      </c>
      <c r="W17" s="95"/>
      <c r="X17" s="73"/>
      <c r="Y17" s="76"/>
    </row>
    <row r="18" spans="2:25" ht="15">
      <c r="B18" s="23"/>
      <c r="C18" s="29" t="s">
        <v>64</v>
      </c>
      <c r="D18" s="4"/>
      <c r="E18" s="4"/>
      <c r="F18" s="4"/>
      <c r="G18" s="17"/>
      <c r="H18" s="1"/>
      <c r="I18" s="15"/>
      <c r="J18" s="58"/>
      <c r="K18" s="59"/>
      <c r="L18" s="100">
        <v>853.89</v>
      </c>
      <c r="M18" s="101"/>
      <c r="N18" s="119">
        <f t="shared" si="2"/>
        <v>13662.24</v>
      </c>
      <c r="O18" s="102"/>
      <c r="P18" s="103">
        <v>862.43</v>
      </c>
      <c r="Q18" s="104"/>
      <c r="R18" s="122">
        <f t="shared" si="0"/>
        <v>13798.88</v>
      </c>
      <c r="S18" s="105"/>
      <c r="T18" s="103">
        <v>871.05</v>
      </c>
      <c r="U18" s="104"/>
      <c r="V18" s="122">
        <f t="shared" si="1"/>
        <v>13936.8</v>
      </c>
      <c r="W18" s="95"/>
      <c r="X18" s="73"/>
      <c r="Y18" s="76"/>
    </row>
    <row r="19" spans="2:25" ht="15">
      <c r="B19" s="23"/>
      <c r="C19" s="29" t="s">
        <v>65</v>
      </c>
      <c r="D19" s="4"/>
      <c r="E19" s="4"/>
      <c r="F19" s="4"/>
      <c r="G19" s="17"/>
      <c r="H19" s="1"/>
      <c r="I19" s="11"/>
      <c r="J19" s="40"/>
      <c r="K19" s="1"/>
      <c r="L19" s="100">
        <v>822.7</v>
      </c>
      <c r="M19" s="101"/>
      <c r="N19" s="119">
        <f t="shared" si="2"/>
        <v>13163.2</v>
      </c>
      <c r="O19" s="102"/>
      <c r="P19" s="103">
        <v>830.93</v>
      </c>
      <c r="Q19" s="104"/>
      <c r="R19" s="122">
        <f t="shared" si="0"/>
        <v>13294.88</v>
      </c>
      <c r="S19" s="105"/>
      <c r="T19" s="103">
        <v>839.24</v>
      </c>
      <c r="U19" s="104"/>
      <c r="V19" s="122">
        <f t="shared" si="1"/>
        <v>13427.84</v>
      </c>
      <c r="W19" s="95"/>
      <c r="X19" s="73"/>
      <c r="Y19" s="76"/>
    </row>
    <row r="20" spans="2:25" ht="15">
      <c r="B20" s="23"/>
      <c r="C20" s="33" t="s">
        <v>66</v>
      </c>
      <c r="D20" s="4"/>
      <c r="E20" s="4"/>
      <c r="F20" s="4"/>
      <c r="G20" s="17"/>
      <c r="H20" s="1"/>
      <c r="I20" s="11"/>
      <c r="J20" s="40"/>
      <c r="K20" s="1"/>
      <c r="L20" s="100">
        <v>802.94</v>
      </c>
      <c r="M20" s="101"/>
      <c r="N20" s="119">
        <f t="shared" si="2"/>
        <v>12847.04</v>
      </c>
      <c r="O20" s="102"/>
      <c r="P20" s="103">
        <v>810.97</v>
      </c>
      <c r="Q20" s="104"/>
      <c r="R20" s="122">
        <f t="shared" si="0"/>
        <v>12975.52</v>
      </c>
      <c r="S20" s="105"/>
      <c r="T20" s="103">
        <v>819.08</v>
      </c>
      <c r="U20" s="104"/>
      <c r="V20" s="122">
        <f t="shared" si="1"/>
        <v>13105.28</v>
      </c>
      <c r="W20" s="95"/>
      <c r="X20" s="73"/>
      <c r="Y20" s="76"/>
    </row>
    <row r="21" spans="2:25" ht="15">
      <c r="B21" s="23"/>
      <c r="C21" s="29" t="s">
        <v>52</v>
      </c>
      <c r="D21" s="4"/>
      <c r="E21" s="4"/>
      <c r="F21" s="4"/>
      <c r="G21" s="17"/>
      <c r="H21" s="1"/>
      <c r="I21" s="11"/>
      <c r="J21" s="40"/>
      <c r="K21" s="1"/>
      <c r="L21" s="100"/>
      <c r="M21" s="101"/>
      <c r="N21" s="119"/>
      <c r="O21" s="102"/>
      <c r="P21" s="103"/>
      <c r="Q21" s="104"/>
      <c r="R21" s="122"/>
      <c r="S21" s="105"/>
      <c r="T21" s="103"/>
      <c r="U21" s="104"/>
      <c r="V21" s="122"/>
      <c r="W21" s="95"/>
      <c r="X21" s="73"/>
      <c r="Y21" s="76"/>
    </row>
    <row r="22" spans="2:25" ht="15">
      <c r="B22" s="23"/>
      <c r="C22" s="29" t="s">
        <v>67</v>
      </c>
      <c r="D22" s="4"/>
      <c r="E22" s="4"/>
      <c r="F22" s="4"/>
      <c r="G22" s="17"/>
      <c r="H22" s="1"/>
      <c r="I22" s="11"/>
      <c r="J22" s="40"/>
      <c r="K22" s="1"/>
      <c r="L22" s="100">
        <v>773.37</v>
      </c>
      <c r="M22" s="101"/>
      <c r="N22" s="119">
        <f t="shared" si="2"/>
        <v>12373.92</v>
      </c>
      <c r="O22" s="102"/>
      <c r="P22" s="103">
        <v>781.1</v>
      </c>
      <c r="Q22" s="104"/>
      <c r="R22" s="122">
        <f t="shared" si="0"/>
        <v>12497.6</v>
      </c>
      <c r="S22" s="105"/>
      <c r="T22" s="103">
        <v>788.91</v>
      </c>
      <c r="U22" s="104"/>
      <c r="V22" s="122">
        <f t="shared" si="1"/>
        <v>12622.56</v>
      </c>
      <c r="W22" s="95"/>
      <c r="X22" s="73"/>
      <c r="Y22" s="76"/>
    </row>
    <row r="23" spans="2:25" ht="15">
      <c r="B23" s="23"/>
      <c r="C23" s="29" t="s">
        <v>68</v>
      </c>
      <c r="D23" s="4"/>
      <c r="E23" s="4"/>
      <c r="F23" s="4"/>
      <c r="G23" s="17"/>
      <c r="H23" s="1"/>
      <c r="I23" s="11"/>
      <c r="J23" s="60"/>
      <c r="K23" s="61"/>
      <c r="L23" s="100"/>
      <c r="M23" s="104"/>
      <c r="N23" s="119"/>
      <c r="O23" s="102"/>
      <c r="P23" s="103"/>
      <c r="Q23" s="104"/>
      <c r="R23" s="122"/>
      <c r="S23" s="105"/>
      <c r="T23" s="103"/>
      <c r="U23" s="104"/>
      <c r="V23" s="122"/>
      <c r="W23" s="95"/>
      <c r="X23" s="73"/>
      <c r="Y23" s="76"/>
    </row>
    <row r="24" spans="2:25" ht="15">
      <c r="B24" s="23"/>
      <c r="C24" s="29" t="s">
        <v>69</v>
      </c>
      <c r="D24" s="4"/>
      <c r="E24" s="4"/>
      <c r="F24" s="4"/>
      <c r="G24" s="17"/>
      <c r="H24" s="1"/>
      <c r="I24" s="11"/>
      <c r="J24" s="60"/>
      <c r="K24" s="61"/>
      <c r="L24" s="100"/>
      <c r="M24" s="104"/>
      <c r="N24" s="119"/>
      <c r="O24" s="102"/>
      <c r="P24" s="103"/>
      <c r="Q24" s="104"/>
      <c r="R24" s="122"/>
      <c r="S24" s="105"/>
      <c r="T24" s="103"/>
      <c r="U24" s="104"/>
      <c r="V24" s="122"/>
      <c r="W24" s="95"/>
      <c r="X24" s="73"/>
      <c r="Y24" s="76"/>
    </row>
    <row r="25" spans="2:25" ht="6" customHeight="1">
      <c r="B25" s="23"/>
      <c r="C25" s="34"/>
      <c r="D25" s="31"/>
      <c r="E25" s="31"/>
      <c r="F25" s="31"/>
      <c r="G25" s="32"/>
      <c r="H25" s="1"/>
      <c r="I25" s="11"/>
      <c r="J25" s="40"/>
      <c r="K25" s="1"/>
      <c r="L25" s="111"/>
      <c r="M25" s="101"/>
      <c r="N25" s="120"/>
      <c r="O25" s="102"/>
      <c r="P25" s="112"/>
      <c r="Q25" s="104"/>
      <c r="R25" s="124"/>
      <c r="S25" s="105"/>
      <c r="T25" s="112"/>
      <c r="U25" s="104"/>
      <c r="V25" s="124"/>
      <c r="W25" s="95"/>
      <c r="X25" s="73"/>
      <c r="Y25" s="76"/>
    </row>
    <row r="26" spans="2:25" ht="20.25" customHeight="1">
      <c r="B26" s="23"/>
      <c r="C26" s="25" t="s">
        <v>2</v>
      </c>
      <c r="D26" s="26"/>
      <c r="E26" s="26"/>
      <c r="F26" s="26"/>
      <c r="G26" s="26"/>
      <c r="H26" s="1"/>
      <c r="I26" s="49"/>
      <c r="J26" s="40"/>
      <c r="K26" s="1"/>
      <c r="L26" s="116"/>
      <c r="M26" s="101"/>
      <c r="N26" s="104"/>
      <c r="O26" s="104"/>
      <c r="P26" s="104"/>
      <c r="Q26" s="104"/>
      <c r="R26" s="104"/>
      <c r="S26" s="104"/>
      <c r="T26" s="104"/>
      <c r="U26" s="104"/>
      <c r="V26" s="104"/>
      <c r="W26" s="57"/>
      <c r="X26" s="73"/>
      <c r="Y26" s="76"/>
    </row>
    <row r="27" spans="2:25" ht="20.25" customHeight="1">
      <c r="B27" s="23"/>
      <c r="C27" s="33" t="s">
        <v>70</v>
      </c>
      <c r="D27" s="4"/>
      <c r="E27" s="4"/>
      <c r="F27" s="4"/>
      <c r="G27" s="17"/>
      <c r="H27" s="1"/>
      <c r="I27" s="11"/>
      <c r="J27" s="40"/>
      <c r="K27" s="1"/>
      <c r="L27" s="106">
        <v>1097.87</v>
      </c>
      <c r="M27" s="101"/>
      <c r="N27" s="118">
        <f aca="true" t="shared" si="3" ref="N27:N32">L27*16</f>
        <v>17565.92</v>
      </c>
      <c r="O27" s="102"/>
      <c r="P27" s="107">
        <v>1108.85</v>
      </c>
      <c r="Q27" s="104"/>
      <c r="R27" s="121">
        <f t="shared" si="0"/>
        <v>17741.6</v>
      </c>
      <c r="S27" s="105"/>
      <c r="T27" s="107">
        <v>1119.94</v>
      </c>
      <c r="U27" s="104"/>
      <c r="V27" s="121">
        <f t="shared" si="1"/>
        <v>17919.04</v>
      </c>
      <c r="W27" s="95"/>
      <c r="X27" s="73"/>
      <c r="Y27" s="76"/>
    </row>
    <row r="28" spans="2:25" ht="15">
      <c r="B28" s="23"/>
      <c r="C28" s="33" t="s">
        <v>63</v>
      </c>
      <c r="D28" s="4"/>
      <c r="E28" s="4"/>
      <c r="F28" s="4"/>
      <c r="G28" s="17"/>
      <c r="H28" s="1"/>
      <c r="I28" s="11"/>
      <c r="J28" s="40"/>
      <c r="K28" s="1"/>
      <c r="L28" s="100">
        <v>914.9</v>
      </c>
      <c r="M28" s="101"/>
      <c r="N28" s="119">
        <f t="shared" si="3"/>
        <v>14638.4</v>
      </c>
      <c r="O28" s="102"/>
      <c r="P28" s="103">
        <v>924.05</v>
      </c>
      <c r="Q28" s="104"/>
      <c r="R28" s="122">
        <f t="shared" si="0"/>
        <v>14784.8</v>
      </c>
      <c r="S28" s="105"/>
      <c r="T28" s="103">
        <v>933.29</v>
      </c>
      <c r="U28" s="104"/>
      <c r="V28" s="122">
        <f t="shared" si="1"/>
        <v>14932.64</v>
      </c>
      <c r="W28" s="95"/>
      <c r="X28" s="73"/>
      <c r="Y28" s="76"/>
    </row>
    <row r="29" spans="2:25" ht="15">
      <c r="B29" s="23"/>
      <c r="C29" s="33" t="s">
        <v>71</v>
      </c>
      <c r="D29" s="4"/>
      <c r="E29" s="4"/>
      <c r="F29" s="4"/>
      <c r="G29" s="17"/>
      <c r="H29" s="1"/>
      <c r="I29" s="11"/>
      <c r="J29" s="40"/>
      <c r="K29" s="1"/>
      <c r="L29" s="100">
        <v>853.89</v>
      </c>
      <c r="M29" s="101"/>
      <c r="N29" s="119">
        <f t="shared" si="3"/>
        <v>13662.24</v>
      </c>
      <c r="O29" s="102"/>
      <c r="P29" s="103">
        <v>862.43</v>
      </c>
      <c r="Q29" s="104"/>
      <c r="R29" s="122">
        <f t="shared" si="0"/>
        <v>13798.88</v>
      </c>
      <c r="S29" s="105"/>
      <c r="T29" s="103">
        <v>871.05</v>
      </c>
      <c r="U29" s="104"/>
      <c r="V29" s="122">
        <f t="shared" si="1"/>
        <v>13936.8</v>
      </c>
      <c r="W29" s="95"/>
      <c r="X29" s="73"/>
      <c r="Y29" s="76"/>
    </row>
    <row r="30" spans="2:25" ht="15">
      <c r="B30" s="23"/>
      <c r="C30" s="33" t="s">
        <v>26</v>
      </c>
      <c r="D30" s="4"/>
      <c r="E30" s="4"/>
      <c r="F30" s="4"/>
      <c r="G30" s="17"/>
      <c r="H30" s="4"/>
      <c r="I30" s="17"/>
      <c r="J30" s="39"/>
      <c r="K30" s="4"/>
      <c r="L30" s="100">
        <v>834.57</v>
      </c>
      <c r="M30" s="101"/>
      <c r="N30" s="119">
        <f t="shared" si="3"/>
        <v>13353.12</v>
      </c>
      <c r="O30" s="102"/>
      <c r="P30" s="103">
        <v>842.92</v>
      </c>
      <c r="Q30" s="104"/>
      <c r="R30" s="122">
        <f t="shared" si="0"/>
        <v>13486.72</v>
      </c>
      <c r="S30" s="105"/>
      <c r="T30" s="103">
        <v>851.35</v>
      </c>
      <c r="U30" s="104"/>
      <c r="V30" s="122">
        <f t="shared" si="1"/>
        <v>13621.6</v>
      </c>
      <c r="W30" s="95"/>
      <c r="X30" s="73"/>
      <c r="Y30" s="76"/>
    </row>
    <row r="31" spans="2:25" ht="15">
      <c r="B31" s="23"/>
      <c r="C31" s="33" t="s">
        <v>27</v>
      </c>
      <c r="D31" s="2"/>
      <c r="E31" s="3"/>
      <c r="F31" s="3"/>
      <c r="G31" s="16"/>
      <c r="H31" s="3"/>
      <c r="I31" s="16"/>
      <c r="J31" s="63"/>
      <c r="K31" s="3"/>
      <c r="L31" s="100">
        <v>802.94</v>
      </c>
      <c r="M31" s="101"/>
      <c r="N31" s="119">
        <f t="shared" si="3"/>
        <v>12847.04</v>
      </c>
      <c r="O31" s="102"/>
      <c r="P31" s="103">
        <f>L31*1.01</f>
        <v>810.9694000000001</v>
      </c>
      <c r="Q31" s="104"/>
      <c r="R31" s="122">
        <f t="shared" si="0"/>
        <v>12975.510400000001</v>
      </c>
      <c r="S31" s="105"/>
      <c r="T31" s="103">
        <v>819.08</v>
      </c>
      <c r="U31" s="104"/>
      <c r="V31" s="122">
        <f t="shared" si="1"/>
        <v>13105.28</v>
      </c>
      <c r="W31" s="95"/>
      <c r="X31" s="73"/>
      <c r="Y31" s="76"/>
    </row>
    <row r="32" spans="2:25" ht="15">
      <c r="B32" s="23"/>
      <c r="C32" s="33" t="s">
        <v>72</v>
      </c>
      <c r="D32" s="4"/>
      <c r="E32" s="4"/>
      <c r="F32" s="4"/>
      <c r="G32" s="17"/>
      <c r="H32" s="1"/>
      <c r="I32" s="11"/>
      <c r="J32" s="40"/>
      <c r="K32" s="1"/>
      <c r="L32" s="100">
        <v>783.25</v>
      </c>
      <c r="M32" s="101"/>
      <c r="N32" s="119">
        <f t="shared" si="3"/>
        <v>12532</v>
      </c>
      <c r="O32" s="102"/>
      <c r="P32" s="103">
        <v>791.08</v>
      </c>
      <c r="Q32" s="104"/>
      <c r="R32" s="122">
        <f t="shared" si="0"/>
        <v>12657.28</v>
      </c>
      <c r="S32" s="117"/>
      <c r="T32" s="103">
        <v>798.99</v>
      </c>
      <c r="U32" s="104"/>
      <c r="V32" s="122">
        <f t="shared" si="1"/>
        <v>12783.84</v>
      </c>
      <c r="W32" s="95"/>
      <c r="X32" s="73"/>
      <c r="Y32" s="76"/>
    </row>
    <row r="33" spans="2:25" ht="7.5" customHeight="1">
      <c r="B33" s="23"/>
      <c r="C33" s="30"/>
      <c r="D33" s="31"/>
      <c r="E33" s="31"/>
      <c r="F33" s="31"/>
      <c r="G33" s="32"/>
      <c r="H33" s="5"/>
      <c r="I33" s="18"/>
      <c r="J33" s="40"/>
      <c r="K33" s="5"/>
      <c r="L33" s="19"/>
      <c r="M33" s="41"/>
      <c r="N33" s="125"/>
      <c r="O33" s="57"/>
      <c r="P33" s="78"/>
      <c r="Q33" s="69"/>
      <c r="R33" s="126"/>
      <c r="S33" s="86"/>
      <c r="T33" s="78"/>
      <c r="U33" s="62"/>
      <c r="V33" s="126"/>
      <c r="W33" s="95"/>
      <c r="X33" s="73"/>
      <c r="Y33" s="76"/>
    </row>
    <row r="34" spans="2:25" ht="9.75" customHeight="1">
      <c r="B34" s="92"/>
      <c r="C34" s="91"/>
      <c r="D34" s="91"/>
      <c r="E34" s="91"/>
      <c r="F34" s="91"/>
      <c r="G34" s="91"/>
      <c r="H34" s="87"/>
      <c r="I34" s="87"/>
      <c r="J34" s="87"/>
      <c r="K34" s="87"/>
      <c r="L34" s="68"/>
      <c r="M34" s="88"/>
      <c r="N34" s="68"/>
      <c r="O34" s="89"/>
      <c r="P34" s="90"/>
      <c r="Q34" s="89"/>
      <c r="R34" s="90"/>
      <c r="S34" s="50"/>
      <c r="T34" s="90"/>
      <c r="U34" s="90"/>
      <c r="V34" s="90"/>
      <c r="W34" s="98"/>
      <c r="X34" s="73"/>
      <c r="Y34" s="76"/>
    </row>
    <row r="35" spans="2:15" ht="15.75" customHeight="1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65"/>
    </row>
    <row r="36" spans="2:15" ht="15.7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65"/>
    </row>
    <row r="37" spans="2:15" ht="15.75" customHeight="1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65"/>
    </row>
    <row r="38" spans="2:15" ht="15.75" customHeight="1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65"/>
    </row>
    <row r="39" spans="2:15" ht="15.75" customHeight="1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65"/>
    </row>
    <row r="40" spans="3:14" ht="24" customHeight="1">
      <c r="C40" s="131" t="s">
        <v>47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</row>
    <row r="41" spans="2:15" ht="15.75" customHeight="1">
      <c r="B41" s="134" t="s">
        <v>48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65"/>
    </row>
    <row r="42" spans="2:15" ht="15.75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65"/>
    </row>
    <row r="43" spans="2:19" ht="15.75" customHeight="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65"/>
      <c r="R43" t="s">
        <v>4</v>
      </c>
      <c r="S43" s="51"/>
    </row>
    <row r="44" spans="2:24" ht="15.75" customHeight="1">
      <c r="B44" s="71"/>
      <c r="C44" s="71"/>
      <c r="D44" s="71"/>
      <c r="E44" s="71"/>
      <c r="F44" s="71"/>
      <c r="G44" s="71"/>
      <c r="H44" s="70"/>
      <c r="I44" s="70"/>
      <c r="J44" s="139" t="s">
        <v>40</v>
      </c>
      <c r="K44" s="137"/>
      <c r="L44" s="137"/>
      <c r="M44" s="137"/>
      <c r="N44" s="137"/>
      <c r="O44" s="137"/>
      <c r="P44" s="137" t="s">
        <v>42</v>
      </c>
      <c r="Q44" s="137"/>
      <c r="R44" s="137"/>
      <c r="S44" s="83"/>
      <c r="T44" s="137" t="s">
        <v>43</v>
      </c>
      <c r="U44" s="137"/>
      <c r="V44" s="137"/>
      <c r="W44" s="138"/>
      <c r="X44" s="85"/>
    </row>
    <row r="45" spans="2:24" ht="7.5" customHeight="1" hidden="1"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6"/>
      <c r="N45" s="7"/>
      <c r="P45" s="73"/>
      <c r="Q45" s="73"/>
      <c r="R45" s="73"/>
      <c r="S45" s="83"/>
      <c r="T45" s="73"/>
      <c r="U45" s="73"/>
      <c r="V45" s="73"/>
      <c r="W45" s="94"/>
      <c r="X45" s="85"/>
    </row>
    <row r="46" spans="2:24" ht="3.75" customHeight="1" hidden="1">
      <c r="B46" s="38"/>
      <c r="C46" s="24"/>
      <c r="D46" s="24"/>
      <c r="E46" s="24"/>
      <c r="F46" s="24"/>
      <c r="G46" s="24"/>
      <c r="H46" s="54"/>
      <c r="I46" s="54"/>
      <c r="J46" s="55"/>
      <c r="K46" s="54"/>
      <c r="L46" s="56"/>
      <c r="M46" s="55"/>
      <c r="N46" s="56"/>
      <c r="O46" s="66"/>
      <c r="P46" s="73"/>
      <c r="Q46" s="73"/>
      <c r="R46" s="73"/>
      <c r="S46" s="83"/>
      <c r="T46" s="73"/>
      <c r="U46" s="73"/>
      <c r="V46" s="73"/>
      <c r="W46" s="94"/>
      <c r="X46" s="85"/>
    </row>
    <row r="47" spans="2:24" ht="21.75" customHeight="1">
      <c r="B47" s="23"/>
      <c r="C47" s="93" t="s">
        <v>44</v>
      </c>
      <c r="D47" s="91"/>
      <c r="E47" s="91"/>
      <c r="F47" s="91"/>
      <c r="G47" s="91"/>
      <c r="H47" s="1"/>
      <c r="I47" s="1"/>
      <c r="J47" s="40"/>
      <c r="K47" s="1"/>
      <c r="L47" s="74" t="s">
        <v>5</v>
      </c>
      <c r="M47" s="47"/>
      <c r="N47" s="75" t="s">
        <v>6</v>
      </c>
      <c r="O47" s="69"/>
      <c r="P47" s="74" t="s">
        <v>5</v>
      </c>
      <c r="Q47" s="46"/>
      <c r="R47" s="75" t="s">
        <v>6</v>
      </c>
      <c r="S47" s="83"/>
      <c r="T47" s="74" t="s">
        <v>5</v>
      </c>
      <c r="U47" s="46"/>
      <c r="V47" s="75" t="s">
        <v>6</v>
      </c>
      <c r="W47" s="95"/>
      <c r="X47" s="85"/>
    </row>
    <row r="48" spans="2:25" ht="21" customHeight="1">
      <c r="B48" s="23"/>
      <c r="C48" s="33" t="s">
        <v>75</v>
      </c>
      <c r="D48" s="4"/>
      <c r="E48" s="4"/>
      <c r="F48" s="4"/>
      <c r="G48" s="17"/>
      <c r="H48" s="1"/>
      <c r="I48" s="11"/>
      <c r="J48" s="40"/>
      <c r="K48" s="1"/>
      <c r="L48" s="100">
        <v>1036.88</v>
      </c>
      <c r="M48" s="101"/>
      <c r="N48" s="119">
        <f>L48*16</f>
        <v>16590.08</v>
      </c>
      <c r="O48" s="102"/>
      <c r="P48" s="103">
        <v>1047.25</v>
      </c>
      <c r="Q48" s="104"/>
      <c r="R48" s="122">
        <f>P48*16</f>
        <v>16756</v>
      </c>
      <c r="S48" s="105"/>
      <c r="T48" s="103">
        <v>1057.72</v>
      </c>
      <c r="U48" s="104"/>
      <c r="V48" s="122">
        <f>T48*16</f>
        <v>16923.52</v>
      </c>
      <c r="W48" s="95"/>
      <c r="X48" s="85"/>
      <c r="Y48" s="76"/>
    </row>
    <row r="49" spans="2:25" ht="15.75" customHeight="1">
      <c r="B49" s="23"/>
      <c r="C49" s="33" t="s">
        <v>74</v>
      </c>
      <c r="D49" s="4"/>
      <c r="E49" s="4"/>
      <c r="F49" s="4"/>
      <c r="G49" s="17"/>
      <c r="H49" s="1"/>
      <c r="I49" s="11"/>
      <c r="J49" s="40"/>
      <c r="K49" s="1"/>
      <c r="L49" s="100">
        <v>955.57</v>
      </c>
      <c r="M49" s="101"/>
      <c r="N49" s="119">
        <f>L49*16</f>
        <v>15289.12</v>
      </c>
      <c r="O49" s="102"/>
      <c r="P49" s="103">
        <v>965.13</v>
      </c>
      <c r="Q49" s="104"/>
      <c r="R49" s="122">
        <f>P49*16</f>
        <v>15442.08</v>
      </c>
      <c r="S49" s="105"/>
      <c r="T49" s="103">
        <v>974.78</v>
      </c>
      <c r="U49" s="104"/>
      <c r="V49" s="122">
        <f>T49*16</f>
        <v>15596.48</v>
      </c>
      <c r="W49" s="95"/>
      <c r="X49" s="85"/>
      <c r="Y49" s="76"/>
    </row>
    <row r="50" spans="2:25" ht="15.75" customHeight="1">
      <c r="B50" s="23"/>
      <c r="C50" s="33" t="s">
        <v>29</v>
      </c>
      <c r="D50" s="4"/>
      <c r="E50" s="4"/>
      <c r="F50" s="4"/>
      <c r="G50" s="17"/>
      <c r="H50" s="1"/>
      <c r="I50" s="11"/>
      <c r="J50" s="40"/>
      <c r="K50" s="1"/>
      <c r="L50" s="100">
        <v>874.23</v>
      </c>
      <c r="M50" s="101"/>
      <c r="N50" s="119">
        <f aca="true" t="shared" si="4" ref="N50:N59">L50*16</f>
        <v>13987.68</v>
      </c>
      <c r="O50" s="102"/>
      <c r="P50" s="103">
        <v>882.97</v>
      </c>
      <c r="Q50" s="104"/>
      <c r="R50" s="122">
        <f t="shared" si="0"/>
        <v>14127.52</v>
      </c>
      <c r="S50" s="105"/>
      <c r="T50" s="103">
        <v>891.8</v>
      </c>
      <c r="U50" s="104"/>
      <c r="V50" s="122">
        <f t="shared" si="1"/>
        <v>14268.8</v>
      </c>
      <c r="W50" s="95"/>
      <c r="X50" s="85"/>
      <c r="Y50" s="76"/>
    </row>
    <row r="51" spans="2:25" ht="15">
      <c r="B51" s="23"/>
      <c r="C51" s="33" t="s">
        <v>30</v>
      </c>
      <c r="D51" s="4"/>
      <c r="E51" s="4"/>
      <c r="F51" s="4"/>
      <c r="G51" s="17"/>
      <c r="H51" s="4"/>
      <c r="I51" s="17"/>
      <c r="J51" s="39"/>
      <c r="K51" s="4"/>
      <c r="L51" s="100">
        <v>894.51</v>
      </c>
      <c r="M51" s="101"/>
      <c r="N51" s="119">
        <f t="shared" si="4"/>
        <v>14312.16</v>
      </c>
      <c r="O51" s="102"/>
      <c r="P51" s="103">
        <v>903.46</v>
      </c>
      <c r="Q51" s="104"/>
      <c r="R51" s="122">
        <f t="shared" si="0"/>
        <v>14455.36</v>
      </c>
      <c r="S51" s="105"/>
      <c r="T51" s="103">
        <v>912.49</v>
      </c>
      <c r="U51" s="104"/>
      <c r="V51" s="122">
        <f t="shared" si="1"/>
        <v>14599.84</v>
      </c>
      <c r="W51" s="95"/>
      <c r="X51" s="85"/>
      <c r="Y51" s="76"/>
    </row>
    <row r="52" spans="2:25" ht="15">
      <c r="B52" s="23"/>
      <c r="C52" s="33" t="s">
        <v>67</v>
      </c>
      <c r="D52" s="4"/>
      <c r="E52" s="4"/>
      <c r="F52" s="4"/>
      <c r="G52" s="17"/>
      <c r="H52" s="4"/>
      <c r="I52" s="17"/>
      <c r="J52" s="39"/>
      <c r="K52" s="4"/>
      <c r="L52" s="100">
        <v>773.37</v>
      </c>
      <c r="M52" s="101"/>
      <c r="N52" s="119">
        <f t="shared" si="4"/>
        <v>12373.92</v>
      </c>
      <c r="O52" s="102"/>
      <c r="P52" s="103">
        <v>781.1</v>
      </c>
      <c r="Q52" s="104"/>
      <c r="R52" s="122">
        <f t="shared" si="0"/>
        <v>12497.6</v>
      </c>
      <c r="S52" s="105"/>
      <c r="T52" s="103">
        <v>788.91</v>
      </c>
      <c r="U52" s="104"/>
      <c r="V52" s="122">
        <f t="shared" si="1"/>
        <v>12622.56</v>
      </c>
      <c r="W52" s="95"/>
      <c r="X52" s="85"/>
      <c r="Y52" s="76"/>
    </row>
    <row r="53" spans="2:25" ht="15">
      <c r="B53" s="23"/>
      <c r="C53" s="33" t="s">
        <v>31</v>
      </c>
      <c r="D53" s="4"/>
      <c r="E53" s="4"/>
      <c r="F53" s="4"/>
      <c r="G53" s="17"/>
      <c r="H53" s="4"/>
      <c r="I53" s="17"/>
      <c r="J53" s="39"/>
      <c r="K53" s="4"/>
      <c r="L53" s="100">
        <v>854.16</v>
      </c>
      <c r="M53" s="101"/>
      <c r="N53" s="119">
        <f t="shared" si="4"/>
        <v>13666.56</v>
      </c>
      <c r="O53" s="102"/>
      <c r="P53" s="103">
        <v>862.7</v>
      </c>
      <c r="Q53" s="104"/>
      <c r="R53" s="122">
        <f t="shared" si="0"/>
        <v>13803.2</v>
      </c>
      <c r="S53" s="105"/>
      <c r="T53" s="103">
        <v>871.33</v>
      </c>
      <c r="U53" s="104"/>
      <c r="V53" s="122">
        <f t="shared" si="1"/>
        <v>13941.28</v>
      </c>
      <c r="W53" s="95"/>
      <c r="X53" s="85"/>
      <c r="Y53" s="76"/>
    </row>
    <row r="54" spans="2:25" ht="15">
      <c r="B54" s="23"/>
      <c r="C54" s="33" t="s">
        <v>53</v>
      </c>
      <c r="D54" s="4"/>
      <c r="E54" s="4"/>
      <c r="F54" s="4"/>
      <c r="G54" s="17"/>
      <c r="H54" s="4"/>
      <c r="I54" s="17"/>
      <c r="J54" s="39"/>
      <c r="K54" s="4"/>
      <c r="L54" s="100">
        <v>784.53</v>
      </c>
      <c r="M54" s="101"/>
      <c r="N54" s="119">
        <f t="shared" si="4"/>
        <v>12552.48</v>
      </c>
      <c r="O54" s="102"/>
      <c r="P54" s="103">
        <v>792.38</v>
      </c>
      <c r="Q54" s="104"/>
      <c r="R54" s="122">
        <f t="shared" si="0"/>
        <v>12678.08</v>
      </c>
      <c r="S54" s="105"/>
      <c r="T54" s="103">
        <v>800.3</v>
      </c>
      <c r="U54" s="104"/>
      <c r="V54" s="122">
        <f t="shared" si="1"/>
        <v>12804.8</v>
      </c>
      <c r="W54" s="95"/>
      <c r="X54" s="85"/>
      <c r="Y54" s="76"/>
    </row>
    <row r="55" spans="2:25" ht="15">
      <c r="B55" s="23"/>
      <c r="C55" s="33" t="s">
        <v>33</v>
      </c>
      <c r="D55" s="4"/>
      <c r="E55" s="4"/>
      <c r="F55" s="4"/>
      <c r="G55" s="17"/>
      <c r="H55" s="4"/>
      <c r="I55" s="17"/>
      <c r="J55" s="39"/>
      <c r="K55" s="4"/>
      <c r="L55" s="100">
        <v>784.53</v>
      </c>
      <c r="M55" s="101"/>
      <c r="N55" s="119">
        <f t="shared" si="4"/>
        <v>12552.48</v>
      </c>
      <c r="O55" s="102"/>
      <c r="P55" s="103">
        <v>792.38</v>
      </c>
      <c r="Q55" s="104"/>
      <c r="R55" s="122">
        <f t="shared" si="0"/>
        <v>12678.08</v>
      </c>
      <c r="S55" s="105"/>
      <c r="T55" s="103">
        <v>800.3</v>
      </c>
      <c r="U55" s="104"/>
      <c r="V55" s="122">
        <f t="shared" si="1"/>
        <v>12804.8</v>
      </c>
      <c r="W55" s="95"/>
      <c r="X55" s="85"/>
      <c r="Y55" s="76"/>
    </row>
    <row r="56" spans="2:25" ht="13.5" customHeight="1">
      <c r="B56" s="23"/>
      <c r="C56" s="33" t="s">
        <v>54</v>
      </c>
      <c r="D56" s="4"/>
      <c r="E56" s="4"/>
      <c r="F56" s="4"/>
      <c r="G56" s="17"/>
      <c r="H56" s="4"/>
      <c r="I56" s="17"/>
      <c r="J56" s="39"/>
      <c r="K56" s="4"/>
      <c r="L56" s="100">
        <v>773.37</v>
      </c>
      <c r="M56" s="101"/>
      <c r="N56" s="119">
        <f t="shared" si="4"/>
        <v>12373.92</v>
      </c>
      <c r="O56" s="102"/>
      <c r="P56" s="103">
        <v>781.1</v>
      </c>
      <c r="Q56" s="104"/>
      <c r="R56" s="122">
        <f t="shared" si="0"/>
        <v>12497.6</v>
      </c>
      <c r="S56" s="105"/>
      <c r="T56" s="103">
        <v>788.91</v>
      </c>
      <c r="U56" s="104"/>
      <c r="V56" s="122">
        <f t="shared" si="1"/>
        <v>12622.56</v>
      </c>
      <c r="W56" s="95"/>
      <c r="X56" s="85"/>
      <c r="Y56" s="76"/>
    </row>
    <row r="57" spans="2:25" ht="15">
      <c r="B57" s="23"/>
      <c r="C57" s="33" t="s">
        <v>35</v>
      </c>
      <c r="D57" s="4"/>
      <c r="E57" s="4"/>
      <c r="F57" s="4" t="s">
        <v>4</v>
      </c>
      <c r="G57" s="17"/>
      <c r="H57" s="4"/>
      <c r="I57" s="17"/>
      <c r="J57" s="39"/>
      <c r="K57" s="4"/>
      <c r="L57" s="100">
        <v>784.53</v>
      </c>
      <c r="M57" s="101"/>
      <c r="N57" s="119">
        <f t="shared" si="4"/>
        <v>12552.48</v>
      </c>
      <c r="O57" s="102"/>
      <c r="P57" s="103">
        <v>792.38</v>
      </c>
      <c r="Q57" s="104"/>
      <c r="R57" s="122">
        <f t="shared" si="0"/>
        <v>12678.08</v>
      </c>
      <c r="S57" s="105"/>
      <c r="T57" s="103">
        <v>800.3</v>
      </c>
      <c r="U57" s="104"/>
      <c r="V57" s="122">
        <f t="shared" si="1"/>
        <v>12804.8</v>
      </c>
      <c r="W57" s="95"/>
      <c r="X57" s="85"/>
      <c r="Y57" s="76"/>
    </row>
    <row r="58" spans="2:25" ht="15">
      <c r="B58" s="23"/>
      <c r="C58" s="33" t="s">
        <v>36</v>
      </c>
      <c r="D58" s="4"/>
      <c r="E58" s="4"/>
      <c r="F58" s="4"/>
      <c r="G58" s="17"/>
      <c r="H58" s="4"/>
      <c r="I58" s="17"/>
      <c r="J58" s="39"/>
      <c r="K58" s="4"/>
      <c r="L58" s="100">
        <v>784.53</v>
      </c>
      <c r="M58" s="101"/>
      <c r="N58" s="119">
        <f t="shared" si="4"/>
        <v>12552.48</v>
      </c>
      <c r="O58" s="102"/>
      <c r="P58" s="103">
        <v>792.38</v>
      </c>
      <c r="Q58" s="104"/>
      <c r="R58" s="122">
        <f t="shared" si="0"/>
        <v>12678.08</v>
      </c>
      <c r="S58" s="105"/>
      <c r="T58" s="103">
        <v>800.3</v>
      </c>
      <c r="U58" s="104"/>
      <c r="V58" s="122">
        <f t="shared" si="1"/>
        <v>12804.8</v>
      </c>
      <c r="W58" s="95"/>
      <c r="X58" s="85"/>
      <c r="Y58" s="76"/>
    </row>
    <row r="59" spans="2:25" ht="15">
      <c r="B59" s="23"/>
      <c r="C59" s="33" t="s">
        <v>55</v>
      </c>
      <c r="D59" s="4"/>
      <c r="E59" s="4"/>
      <c r="F59" s="4"/>
      <c r="G59" s="17"/>
      <c r="H59" s="4"/>
      <c r="I59" s="17"/>
      <c r="J59" s="39"/>
      <c r="K59" s="4"/>
      <c r="L59" s="100">
        <v>773.37</v>
      </c>
      <c r="M59" s="101"/>
      <c r="N59" s="119">
        <f t="shared" si="4"/>
        <v>12373.92</v>
      </c>
      <c r="O59" s="102"/>
      <c r="P59" s="103">
        <v>781.1</v>
      </c>
      <c r="Q59" s="104"/>
      <c r="R59" s="122">
        <f t="shared" si="0"/>
        <v>12497.6</v>
      </c>
      <c r="S59" s="105"/>
      <c r="T59" s="103">
        <v>788.91</v>
      </c>
      <c r="U59" s="104"/>
      <c r="V59" s="122">
        <f t="shared" si="1"/>
        <v>12622.56</v>
      </c>
      <c r="W59" s="95"/>
      <c r="X59" s="85"/>
      <c r="Y59" s="76"/>
    </row>
    <row r="60" spans="2:25" ht="6" customHeight="1">
      <c r="B60" s="23"/>
      <c r="C60" s="30"/>
      <c r="D60" s="31"/>
      <c r="E60" s="31"/>
      <c r="F60" s="31"/>
      <c r="G60" s="32"/>
      <c r="H60" s="1"/>
      <c r="I60" s="11"/>
      <c r="J60" s="40"/>
      <c r="K60" s="1"/>
      <c r="L60" s="19"/>
      <c r="M60" s="41"/>
      <c r="N60" s="125"/>
      <c r="O60" s="57"/>
      <c r="P60" s="78"/>
      <c r="Q60" s="69"/>
      <c r="R60" s="126"/>
      <c r="S60" s="83"/>
      <c r="T60" s="78"/>
      <c r="U60" s="62"/>
      <c r="V60" s="126"/>
      <c r="W60" s="95"/>
      <c r="X60" s="85"/>
      <c r="Y60" s="76"/>
    </row>
    <row r="61" spans="2:25" ht="19.5" customHeight="1">
      <c r="B61" s="23"/>
      <c r="C61" s="25" t="s">
        <v>3</v>
      </c>
      <c r="D61" s="26"/>
      <c r="E61" s="26"/>
      <c r="F61" s="26"/>
      <c r="G61" s="26"/>
      <c r="H61" s="1"/>
      <c r="I61" s="1"/>
      <c r="J61" s="40"/>
      <c r="K61" s="1"/>
      <c r="L61" s="68"/>
      <c r="M61" s="41"/>
      <c r="N61" s="67"/>
      <c r="O61" s="67"/>
      <c r="P61" s="67"/>
      <c r="Q61" s="69"/>
      <c r="R61" s="67"/>
      <c r="S61" s="67"/>
      <c r="T61" s="67"/>
      <c r="U61" s="67"/>
      <c r="V61" s="67"/>
      <c r="W61" s="96"/>
      <c r="X61" s="85"/>
      <c r="Y61" s="76"/>
    </row>
    <row r="62" spans="2:25" ht="19.5" customHeight="1">
      <c r="B62" s="23"/>
      <c r="C62" s="33" t="s">
        <v>56</v>
      </c>
      <c r="D62" s="4"/>
      <c r="E62" s="4"/>
      <c r="F62" s="4"/>
      <c r="G62" s="17"/>
      <c r="H62" s="1"/>
      <c r="I62" s="11"/>
      <c r="J62" s="40"/>
      <c r="K62" s="1"/>
      <c r="L62" s="106">
        <v>773.37</v>
      </c>
      <c r="M62" s="101"/>
      <c r="N62" s="118">
        <f>L62*16</f>
        <v>12373.92</v>
      </c>
      <c r="O62" s="102"/>
      <c r="P62" s="107">
        <v>781.1</v>
      </c>
      <c r="Q62" s="104"/>
      <c r="R62" s="121">
        <f t="shared" si="0"/>
        <v>12497.6</v>
      </c>
      <c r="S62" s="105"/>
      <c r="T62" s="107">
        <v>788.91</v>
      </c>
      <c r="U62" s="104"/>
      <c r="V62" s="121">
        <f t="shared" si="1"/>
        <v>12622.56</v>
      </c>
      <c r="W62" s="95"/>
      <c r="X62" s="85"/>
      <c r="Y62" s="76"/>
    </row>
    <row r="63" spans="2:25" ht="15">
      <c r="B63" s="23"/>
      <c r="C63" s="42" t="s">
        <v>57</v>
      </c>
      <c r="D63" s="43"/>
      <c r="E63" s="43"/>
      <c r="F63" s="43"/>
      <c r="G63" s="44"/>
      <c r="H63" s="1"/>
      <c r="I63" s="11"/>
      <c r="J63" s="40"/>
      <c r="K63" s="1"/>
      <c r="L63" s="100">
        <v>636.61</v>
      </c>
      <c r="M63" s="101"/>
      <c r="N63" s="119">
        <f>L63*16</f>
        <v>10185.76</v>
      </c>
      <c r="O63" s="102"/>
      <c r="P63" s="103">
        <v>642.98</v>
      </c>
      <c r="Q63" s="104"/>
      <c r="R63" s="122">
        <f t="shared" si="0"/>
        <v>10287.68</v>
      </c>
      <c r="S63" s="105"/>
      <c r="T63" s="103">
        <v>649.41</v>
      </c>
      <c r="U63" s="104"/>
      <c r="V63" s="122">
        <f t="shared" si="1"/>
        <v>10390.56</v>
      </c>
      <c r="W63" s="95"/>
      <c r="X63" s="85"/>
      <c r="Y63" s="76"/>
    </row>
    <row r="64" spans="2:25" ht="15">
      <c r="B64" s="23"/>
      <c r="C64" s="42" t="s">
        <v>58</v>
      </c>
      <c r="D64" s="43"/>
      <c r="E64" s="43"/>
      <c r="F64" s="43"/>
      <c r="G64" s="44"/>
      <c r="H64" s="4"/>
      <c r="I64" s="4"/>
      <c r="J64" s="39"/>
      <c r="K64" s="4"/>
      <c r="L64" s="108">
        <f>N63/1792</f>
        <v>5.684017857142857</v>
      </c>
      <c r="M64" s="101"/>
      <c r="N64" s="119"/>
      <c r="O64" s="102"/>
      <c r="P64" s="109">
        <v>5.741</v>
      </c>
      <c r="Q64" s="104"/>
      <c r="R64" s="128"/>
      <c r="S64" s="105"/>
      <c r="T64" s="109">
        <v>5.798</v>
      </c>
      <c r="U64" s="104"/>
      <c r="V64" s="128"/>
      <c r="W64" s="95"/>
      <c r="X64" s="85"/>
      <c r="Y64" s="77"/>
    </row>
    <row r="65" spans="2:25" ht="12.75">
      <c r="B65" s="23"/>
      <c r="C65" s="33"/>
      <c r="D65" s="20" t="s">
        <v>59</v>
      </c>
      <c r="E65" s="20"/>
      <c r="F65" s="20"/>
      <c r="G65" s="21"/>
      <c r="H65" s="1"/>
      <c r="I65" s="1"/>
      <c r="J65" s="40"/>
      <c r="K65" s="1"/>
      <c r="L65" s="12"/>
      <c r="M65" s="41"/>
      <c r="N65" s="127"/>
      <c r="O65" s="57"/>
      <c r="P65" s="79"/>
      <c r="Q65" s="69"/>
      <c r="R65" s="129"/>
      <c r="S65" s="83"/>
      <c r="T65" s="81"/>
      <c r="U65" s="86"/>
      <c r="V65" s="129"/>
      <c r="W65" s="95"/>
      <c r="X65" s="85"/>
      <c r="Y65" s="76"/>
    </row>
    <row r="66" spans="2:25" ht="12.75">
      <c r="B66" s="36"/>
      <c r="C66" s="35"/>
      <c r="D66" s="5"/>
      <c r="E66" s="5"/>
      <c r="F66" s="5"/>
      <c r="G66" s="18"/>
      <c r="H66" s="1"/>
      <c r="I66" s="1"/>
      <c r="J66" s="40"/>
      <c r="K66" s="1"/>
      <c r="L66" s="19"/>
      <c r="M66" s="41"/>
      <c r="N66" s="125"/>
      <c r="O66" s="57"/>
      <c r="P66" s="80"/>
      <c r="Q66" s="69"/>
      <c r="R66" s="130"/>
      <c r="S66" s="83"/>
      <c r="T66" s="82"/>
      <c r="U66" s="86"/>
      <c r="V66" s="130"/>
      <c r="W66" s="95"/>
      <c r="X66" s="85"/>
      <c r="Y66" s="76"/>
    </row>
    <row r="67" spans="2:24" ht="7.5" customHeight="1">
      <c r="B67" s="37"/>
      <c r="C67" s="50"/>
      <c r="D67" s="50"/>
      <c r="E67" s="50"/>
      <c r="F67" s="50"/>
      <c r="G67" s="50"/>
      <c r="H67" s="51"/>
      <c r="I67" s="51"/>
      <c r="J67" s="50"/>
      <c r="K67" s="51"/>
      <c r="L67" s="52"/>
      <c r="M67" s="53"/>
      <c r="N67" s="52"/>
      <c r="O67" s="52"/>
      <c r="P67" s="52"/>
      <c r="Q67" s="52"/>
      <c r="R67" s="52"/>
      <c r="S67" s="52"/>
      <c r="T67" s="52"/>
      <c r="U67" s="52"/>
      <c r="V67" s="52"/>
      <c r="W67" s="97"/>
      <c r="X67" s="85"/>
    </row>
    <row r="68" spans="11:14" ht="19.5" customHeight="1">
      <c r="K68" s="132"/>
      <c r="L68" s="132"/>
      <c r="M68" s="132"/>
      <c r="N68" s="132"/>
    </row>
    <row r="69" spans="6:13" ht="12.75">
      <c r="F69" s="133"/>
      <c r="G69" s="133"/>
      <c r="H69" s="133"/>
      <c r="I69" s="133"/>
      <c r="J69" s="133"/>
      <c r="K69" s="133"/>
      <c r="L69" s="133"/>
      <c r="M69" s="9"/>
    </row>
    <row r="70" spans="13:22" ht="12.75">
      <c r="M70" s="9"/>
      <c r="R70" s="140" t="s">
        <v>77</v>
      </c>
      <c r="S70" s="140"/>
      <c r="T70" s="140"/>
      <c r="U70" s="140"/>
      <c r="V70" s="140"/>
    </row>
    <row r="71" ht="12.75">
      <c r="M71" s="9"/>
    </row>
    <row r="72" ht="12.75">
      <c r="M72" s="9"/>
    </row>
    <row r="73" ht="12.75">
      <c r="M73" s="9"/>
    </row>
    <row r="74" ht="12.75">
      <c r="M74" s="9"/>
    </row>
    <row r="75" ht="12.75">
      <c r="M75" s="9"/>
    </row>
    <row r="76" ht="12.75">
      <c r="M76" s="9"/>
    </row>
  </sheetData>
  <mergeCells count="13">
    <mergeCell ref="R70:V70"/>
    <mergeCell ref="C1:N1"/>
    <mergeCell ref="K68:N68"/>
    <mergeCell ref="F69:L69"/>
    <mergeCell ref="B2:N2"/>
    <mergeCell ref="J5:O5"/>
    <mergeCell ref="P5:R5"/>
    <mergeCell ref="T5:W5"/>
    <mergeCell ref="J44:O44"/>
    <mergeCell ref="P44:R44"/>
    <mergeCell ref="T44:W44"/>
    <mergeCell ref="C40:N40"/>
    <mergeCell ref="B41:N41"/>
  </mergeCells>
  <printOptions/>
  <pageMargins left="0.17" right="0.17" top="0.46" bottom="0.32" header="0.43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Confederación de Empresarios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Confederación de Empresarios</dc:creator>
  <cp:keywords/>
  <dc:description/>
  <cp:lastModifiedBy>JA_PORCEL</cp:lastModifiedBy>
  <cp:lastPrinted>2013-07-19T11:56:38Z</cp:lastPrinted>
  <dcterms:created xsi:type="dcterms:W3CDTF">2003-03-31T10:37:41Z</dcterms:created>
  <dcterms:modified xsi:type="dcterms:W3CDTF">2013-07-26T11:36:58Z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